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autoCompressPictures="0"/>
  <mc:AlternateContent xmlns:mc="http://schemas.openxmlformats.org/markup-compatibility/2006">
    <mc:Choice Requires="x15">
      <x15ac:absPath xmlns:x15ac="http://schemas.microsoft.com/office/spreadsheetml/2010/11/ac" url="\\athena\Dematerialisation_cdl\Service_commande_publique\9_LACS\MARCHES\2025\2025M80_Tvx_Chassagnas_MR\1_PROCEDURE\3_DCE_VF\2025M80_DCE\"/>
    </mc:Choice>
  </mc:AlternateContent>
  <xr:revisionPtr revIDLastSave="0" documentId="13_ncr:1_{ADBB91F5-9FC4-485C-8E36-2AB219A26815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BPU" sheetId="1" r:id="rId1"/>
    <sheet name="DQE" sheetId="2" r:id="rId2"/>
  </sheets>
  <definedNames>
    <definedName name="_xlnm.Print_Area" localSheetId="0">BPU!$A$8:$G$377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354" i="2" l="1"/>
  <c r="H353" i="2"/>
  <c r="F347" i="2"/>
  <c r="H347" i="2" s="1"/>
  <c r="F346" i="2"/>
  <c r="H346" i="2" s="1"/>
  <c r="F345" i="2"/>
  <c r="H345" i="2" s="1"/>
  <c r="F344" i="2"/>
  <c r="H344" i="2" s="1"/>
  <c r="F343" i="2"/>
  <c r="H343" i="2" s="1"/>
  <c r="F342" i="2"/>
  <c r="H342" i="2" s="1"/>
  <c r="F341" i="2"/>
  <c r="H341" i="2" s="1"/>
  <c r="F340" i="2"/>
  <c r="H340" i="2" s="1"/>
  <c r="F339" i="2"/>
  <c r="H339" i="2" s="1"/>
  <c r="F333" i="2"/>
  <c r="H333" i="2" s="1"/>
  <c r="H334" i="2" s="1"/>
  <c r="H335" i="2" s="1"/>
  <c r="F327" i="2"/>
  <c r="H327" i="2" s="1"/>
  <c r="F326" i="2"/>
  <c r="H326" i="2" s="1"/>
  <c r="F320" i="2"/>
  <c r="H320" i="2" s="1"/>
  <c r="F319" i="2"/>
  <c r="H319" i="2" s="1"/>
  <c r="F318" i="2"/>
  <c r="H318" i="2" s="1"/>
  <c r="F317" i="2"/>
  <c r="H317" i="2" s="1"/>
  <c r="F311" i="2"/>
  <c r="H311" i="2" s="1"/>
  <c r="F310" i="2"/>
  <c r="H310" i="2" s="1"/>
  <c r="F304" i="2"/>
  <c r="H304" i="2" s="1"/>
  <c r="F303" i="2"/>
  <c r="H303" i="2" s="1"/>
  <c r="F297" i="2"/>
  <c r="H297" i="2" s="1"/>
  <c r="F296" i="2"/>
  <c r="H296" i="2" s="1"/>
  <c r="F290" i="2"/>
  <c r="H290" i="2" s="1"/>
  <c r="F289" i="2"/>
  <c r="H289" i="2" s="1"/>
  <c r="F288" i="2"/>
  <c r="H288" i="2" s="1"/>
  <c r="F282" i="2"/>
  <c r="H282" i="2" s="1"/>
  <c r="F281" i="2"/>
  <c r="H281" i="2" s="1"/>
  <c r="F275" i="2"/>
  <c r="H275" i="2" s="1"/>
  <c r="H276" i="2" s="1"/>
  <c r="H277" i="2" s="1"/>
  <c r="F269" i="2"/>
  <c r="H269" i="2" s="1"/>
  <c r="H270" i="2" s="1"/>
  <c r="H271" i="2" s="1"/>
  <c r="F263" i="2"/>
  <c r="H263" i="2" s="1"/>
  <c r="F262" i="2"/>
  <c r="H262" i="2" s="1"/>
  <c r="F256" i="2"/>
  <c r="H256" i="2" s="1"/>
  <c r="F255" i="2"/>
  <c r="H255" i="2" s="1"/>
  <c r="F249" i="2"/>
  <c r="H249" i="2" s="1"/>
  <c r="H250" i="2" s="1"/>
  <c r="H251" i="2" s="1"/>
  <c r="F243" i="2"/>
  <c r="H243" i="2" s="1"/>
  <c r="H244" i="2" s="1"/>
  <c r="H245" i="2" s="1"/>
  <c r="F237" i="2"/>
  <c r="H237" i="2" s="1"/>
  <c r="F236" i="2"/>
  <c r="H236" i="2" s="1"/>
  <c r="F230" i="2"/>
  <c r="H230" i="2" s="1"/>
  <c r="H231" i="2" s="1"/>
  <c r="H232" i="2" s="1"/>
  <c r="F224" i="2"/>
  <c r="H224" i="2" s="1"/>
  <c r="H225" i="2" s="1"/>
  <c r="H226" i="2" s="1"/>
  <c r="F218" i="2"/>
  <c r="H218" i="2" s="1"/>
  <c r="H219" i="2" s="1"/>
  <c r="H220" i="2" s="1"/>
  <c r="F212" i="2"/>
  <c r="H212" i="2" s="1"/>
  <c r="F211" i="2"/>
  <c r="H211" i="2" s="1"/>
  <c r="F205" i="2"/>
  <c r="F204" i="2"/>
  <c r="H204" i="2" s="1"/>
  <c r="H206" i="2" s="1"/>
  <c r="H207" i="2" s="1"/>
  <c r="F198" i="2"/>
  <c r="H198" i="2" s="1"/>
  <c r="F197" i="2"/>
  <c r="H197" i="2" s="1"/>
  <c r="H199" i="2" s="1"/>
  <c r="H200" i="2" s="1"/>
  <c r="F191" i="2"/>
  <c r="H191" i="2" s="1"/>
  <c r="H192" i="2" s="1"/>
  <c r="H193" i="2" s="1"/>
  <c r="F185" i="2"/>
  <c r="H185" i="2" s="1"/>
  <c r="F184" i="2"/>
  <c r="H184" i="2" s="1"/>
  <c r="F178" i="2"/>
  <c r="H178" i="2" s="1"/>
  <c r="F177" i="2"/>
  <c r="H177" i="2" s="1"/>
  <c r="F176" i="2"/>
  <c r="H176" i="2" s="1"/>
  <c r="F170" i="2"/>
  <c r="H170" i="2" s="1"/>
  <c r="F169" i="2"/>
  <c r="H169" i="2" s="1"/>
  <c r="F163" i="2"/>
  <c r="H163" i="2" s="1"/>
  <c r="F162" i="2"/>
  <c r="H162" i="2" s="1"/>
  <c r="F156" i="2"/>
  <c r="H156" i="2" s="1"/>
  <c r="F155" i="2"/>
  <c r="H155" i="2" s="1"/>
  <c r="F149" i="2"/>
  <c r="H149" i="2" s="1"/>
  <c r="F148" i="2"/>
  <c r="H148" i="2" s="1"/>
  <c r="F147" i="2"/>
  <c r="H147" i="2" s="1"/>
  <c r="F146" i="2"/>
  <c r="H146" i="2" s="1"/>
  <c r="F140" i="2"/>
  <c r="H140" i="2" s="1"/>
  <c r="H141" i="2" s="1"/>
  <c r="H142" i="2" s="1"/>
  <c r="F134" i="2"/>
  <c r="H134" i="2" s="1"/>
  <c r="F133" i="2"/>
  <c r="H133" i="2" s="1"/>
  <c r="F132" i="2"/>
  <c r="H132" i="2" s="1"/>
  <c r="F126" i="2"/>
  <c r="H126" i="2" s="1"/>
  <c r="F125" i="2"/>
  <c r="H125" i="2" s="1"/>
  <c r="F119" i="2"/>
  <c r="H119" i="2" s="1"/>
  <c r="F118" i="2"/>
  <c r="H118" i="2" s="1"/>
  <c r="F112" i="2"/>
  <c r="H112" i="2" s="1"/>
  <c r="H113" i="2" s="1"/>
  <c r="H114" i="2" s="1"/>
  <c r="F106" i="2"/>
  <c r="H106" i="2" s="1"/>
  <c r="F105" i="2"/>
  <c r="H105" i="2" s="1"/>
  <c r="F104" i="2"/>
  <c r="H104" i="2" s="1"/>
  <c r="F98" i="2"/>
  <c r="H98" i="2" s="1"/>
  <c r="H99" i="2" s="1"/>
  <c r="H100" i="2" s="1"/>
  <c r="F92" i="2"/>
  <c r="F91" i="2"/>
  <c r="H91" i="2" s="1"/>
  <c r="F85" i="2"/>
  <c r="H85" i="2" s="1"/>
  <c r="H86" i="2" s="1"/>
  <c r="H87" i="2" s="1"/>
  <c r="F79" i="2"/>
  <c r="H79" i="2" s="1"/>
  <c r="H80" i="2" s="1"/>
  <c r="H81" i="2" s="1"/>
  <c r="F73" i="2"/>
  <c r="H73" i="2" s="1"/>
  <c r="H74" i="2" s="1"/>
  <c r="H75" i="2" s="1"/>
  <c r="F67" i="2"/>
  <c r="H67" i="2" s="1"/>
  <c r="H68" i="2" s="1"/>
  <c r="H69" i="2" s="1"/>
  <c r="F61" i="2"/>
  <c r="H61" i="2" s="1"/>
  <c r="H62" i="2" s="1"/>
  <c r="H63" i="2" s="1"/>
  <c r="F55" i="2"/>
  <c r="H55" i="2" s="1"/>
  <c r="F54" i="2"/>
  <c r="H54" i="2" s="1"/>
  <c r="F48" i="2"/>
  <c r="H48" i="2" s="1"/>
  <c r="H49" i="2" s="1"/>
  <c r="H50" i="2" s="1"/>
  <c r="F42" i="2"/>
  <c r="H42" i="2" s="1"/>
  <c r="F41" i="2"/>
  <c r="H41" i="2" s="1"/>
  <c r="F35" i="2"/>
  <c r="H35" i="2" s="1"/>
  <c r="F34" i="2"/>
  <c r="H34" i="2" s="1"/>
  <c r="F28" i="2"/>
  <c r="H28" i="2" s="1"/>
  <c r="F27" i="2"/>
  <c r="F21" i="2"/>
  <c r="H21" i="2" s="1"/>
  <c r="F20" i="2"/>
  <c r="H20" i="2" s="1"/>
  <c r="F15" i="2"/>
  <c r="H15" i="2" s="1"/>
  <c r="F14" i="2"/>
  <c r="H14" i="2" s="1"/>
  <c r="E347" i="2"/>
  <c r="D347" i="2"/>
  <c r="C347" i="2"/>
  <c r="B347" i="2"/>
  <c r="E346" i="2"/>
  <c r="D346" i="2"/>
  <c r="C346" i="2"/>
  <c r="E345" i="2"/>
  <c r="D345" i="2"/>
  <c r="C345" i="2"/>
  <c r="B345" i="2"/>
  <c r="E344" i="2"/>
  <c r="D344" i="2"/>
  <c r="C344" i="2"/>
  <c r="B344" i="2"/>
  <c r="E343" i="2"/>
  <c r="D343" i="2"/>
  <c r="C343" i="2"/>
  <c r="E342" i="2"/>
  <c r="D342" i="2"/>
  <c r="C342" i="2"/>
  <c r="E341" i="2"/>
  <c r="D341" i="2"/>
  <c r="C341" i="2"/>
  <c r="B341" i="2"/>
  <c r="E340" i="2"/>
  <c r="D340" i="2"/>
  <c r="C340" i="2"/>
  <c r="B340" i="2"/>
  <c r="E339" i="2"/>
  <c r="D339" i="2"/>
  <c r="C339" i="2"/>
  <c r="B339" i="2"/>
  <c r="E333" i="2"/>
  <c r="D333" i="2"/>
  <c r="C333" i="2"/>
  <c r="B333" i="2"/>
  <c r="E327" i="2"/>
  <c r="D327" i="2"/>
  <c r="C327" i="2"/>
  <c r="E326" i="2"/>
  <c r="D326" i="2"/>
  <c r="C326" i="2"/>
  <c r="B326" i="2"/>
  <c r="E320" i="2"/>
  <c r="D320" i="2"/>
  <c r="C320" i="2"/>
  <c r="E319" i="2"/>
  <c r="D319" i="2"/>
  <c r="C319" i="2"/>
  <c r="E318" i="2"/>
  <c r="D318" i="2"/>
  <c r="C318" i="2"/>
  <c r="B318" i="2"/>
  <c r="E317" i="2"/>
  <c r="D317" i="2"/>
  <c r="C317" i="2"/>
  <c r="B317" i="2"/>
  <c r="E311" i="2"/>
  <c r="D311" i="2"/>
  <c r="C311" i="2"/>
  <c r="E310" i="2"/>
  <c r="D310" i="2"/>
  <c r="C310" i="2"/>
  <c r="B310" i="2"/>
  <c r="E304" i="2"/>
  <c r="D304" i="2"/>
  <c r="C304" i="2"/>
  <c r="B304" i="2"/>
  <c r="E303" i="2"/>
  <c r="D303" i="2"/>
  <c r="C303" i="2"/>
  <c r="B303" i="2"/>
  <c r="E297" i="2"/>
  <c r="D297" i="2"/>
  <c r="C297" i="2"/>
  <c r="B297" i="2"/>
  <c r="E296" i="2"/>
  <c r="D296" i="2"/>
  <c r="C296" i="2"/>
  <c r="B296" i="2"/>
  <c r="E290" i="2"/>
  <c r="D290" i="2"/>
  <c r="C290" i="2"/>
  <c r="B290" i="2"/>
  <c r="E289" i="2"/>
  <c r="D289" i="2"/>
  <c r="C289" i="2"/>
  <c r="E288" i="2"/>
  <c r="D288" i="2"/>
  <c r="C288" i="2"/>
  <c r="B288" i="2"/>
  <c r="E282" i="2"/>
  <c r="D282" i="2"/>
  <c r="C282" i="2"/>
  <c r="B282" i="2"/>
  <c r="E281" i="2"/>
  <c r="D281" i="2"/>
  <c r="C281" i="2"/>
  <c r="B281" i="2"/>
  <c r="E275" i="2"/>
  <c r="D275" i="2"/>
  <c r="C275" i="2"/>
  <c r="B275" i="2"/>
  <c r="E269" i="2"/>
  <c r="D269" i="2"/>
  <c r="C269" i="2"/>
  <c r="B269" i="2"/>
  <c r="E263" i="2"/>
  <c r="D263" i="2"/>
  <c r="C263" i="2"/>
  <c r="B263" i="2"/>
  <c r="E262" i="2"/>
  <c r="D262" i="2"/>
  <c r="C262" i="2"/>
  <c r="B262" i="2"/>
  <c r="E256" i="2"/>
  <c r="D256" i="2"/>
  <c r="C256" i="2"/>
  <c r="B256" i="2"/>
  <c r="E255" i="2"/>
  <c r="D255" i="2"/>
  <c r="C255" i="2"/>
  <c r="B255" i="2"/>
  <c r="E249" i="2"/>
  <c r="D249" i="2"/>
  <c r="C249" i="2"/>
  <c r="B249" i="2"/>
  <c r="E243" i="2"/>
  <c r="D243" i="2"/>
  <c r="C243" i="2"/>
  <c r="B243" i="2"/>
  <c r="E237" i="2"/>
  <c r="D237" i="2"/>
  <c r="C237" i="2"/>
  <c r="B237" i="2"/>
  <c r="E236" i="2"/>
  <c r="D236" i="2"/>
  <c r="C236" i="2"/>
  <c r="B236" i="2"/>
  <c r="E230" i="2"/>
  <c r="D230" i="2"/>
  <c r="C230" i="2"/>
  <c r="B230" i="2"/>
  <c r="E224" i="2"/>
  <c r="D224" i="2"/>
  <c r="C224" i="2"/>
  <c r="B224" i="2"/>
  <c r="E218" i="2"/>
  <c r="D218" i="2"/>
  <c r="C218" i="2"/>
  <c r="E212" i="2"/>
  <c r="D212" i="2"/>
  <c r="C212" i="2"/>
  <c r="E211" i="2"/>
  <c r="D211" i="2"/>
  <c r="C211" i="2"/>
  <c r="E205" i="2"/>
  <c r="D205" i="2"/>
  <c r="C205" i="2"/>
  <c r="E204" i="2"/>
  <c r="D204" i="2"/>
  <c r="C204" i="2"/>
  <c r="B204" i="2"/>
  <c r="E198" i="2"/>
  <c r="D198" i="2"/>
  <c r="C198" i="2"/>
  <c r="E197" i="2"/>
  <c r="D197" i="2"/>
  <c r="C197" i="2"/>
  <c r="E191" i="2"/>
  <c r="D191" i="2"/>
  <c r="C191" i="2"/>
  <c r="E185" i="2"/>
  <c r="D185" i="2"/>
  <c r="C185" i="2"/>
  <c r="E184" i="2"/>
  <c r="D184" i="2"/>
  <c r="C184" i="2"/>
  <c r="E178" i="2"/>
  <c r="D178" i="2"/>
  <c r="C178" i="2"/>
  <c r="E177" i="2"/>
  <c r="D177" i="2"/>
  <c r="C177" i="2"/>
  <c r="E176" i="2"/>
  <c r="D176" i="2"/>
  <c r="C176" i="2"/>
  <c r="E170" i="2"/>
  <c r="D170" i="2"/>
  <c r="C170" i="2"/>
  <c r="E169" i="2"/>
  <c r="D169" i="2"/>
  <c r="C169" i="2"/>
  <c r="E163" i="2"/>
  <c r="D163" i="2"/>
  <c r="C163" i="2"/>
  <c r="E162" i="2"/>
  <c r="D162" i="2"/>
  <c r="C162" i="2"/>
  <c r="E156" i="2"/>
  <c r="D156" i="2"/>
  <c r="C156" i="2"/>
  <c r="E155" i="2"/>
  <c r="D155" i="2"/>
  <c r="C155" i="2"/>
  <c r="E149" i="2"/>
  <c r="D149" i="2"/>
  <c r="C149" i="2"/>
  <c r="E148" i="2"/>
  <c r="D148" i="2"/>
  <c r="C148" i="2"/>
  <c r="E147" i="2"/>
  <c r="D147" i="2"/>
  <c r="C147" i="2"/>
  <c r="E146" i="2"/>
  <c r="D146" i="2"/>
  <c r="C146" i="2"/>
  <c r="E140" i="2"/>
  <c r="D140" i="2"/>
  <c r="C140" i="2"/>
  <c r="E134" i="2"/>
  <c r="D134" i="2"/>
  <c r="C134" i="2"/>
  <c r="E133" i="2"/>
  <c r="D133" i="2"/>
  <c r="C133" i="2"/>
  <c r="E132" i="2"/>
  <c r="D132" i="2"/>
  <c r="C132" i="2"/>
  <c r="E126" i="2"/>
  <c r="D126" i="2"/>
  <c r="C126" i="2"/>
  <c r="E125" i="2"/>
  <c r="D125" i="2"/>
  <c r="C125" i="2"/>
  <c r="E119" i="2"/>
  <c r="D119" i="2"/>
  <c r="C119" i="2"/>
  <c r="E118" i="2"/>
  <c r="D118" i="2"/>
  <c r="C118" i="2"/>
  <c r="E112" i="2"/>
  <c r="D112" i="2"/>
  <c r="C112" i="2"/>
  <c r="E106" i="2"/>
  <c r="D106" i="2"/>
  <c r="C106" i="2"/>
  <c r="E105" i="2"/>
  <c r="D105" i="2"/>
  <c r="C105" i="2"/>
  <c r="E104" i="2"/>
  <c r="D104" i="2"/>
  <c r="C104" i="2"/>
  <c r="E98" i="2"/>
  <c r="D98" i="2"/>
  <c r="C98" i="2"/>
  <c r="H92" i="2"/>
  <c r="E92" i="2"/>
  <c r="D92" i="2"/>
  <c r="C92" i="2"/>
  <c r="E91" i="2"/>
  <c r="D91" i="2"/>
  <c r="C91" i="2"/>
  <c r="E85" i="2"/>
  <c r="D85" i="2"/>
  <c r="C85" i="2"/>
  <c r="E79" i="2"/>
  <c r="D79" i="2"/>
  <c r="C79" i="2"/>
  <c r="E73" i="2"/>
  <c r="D73" i="2"/>
  <c r="C73" i="2"/>
  <c r="E67" i="2"/>
  <c r="D67" i="2"/>
  <c r="C67" i="2"/>
  <c r="E61" i="2"/>
  <c r="D61" i="2"/>
  <c r="C61" i="2"/>
  <c r="E55" i="2"/>
  <c r="D55" i="2"/>
  <c r="C55" i="2"/>
  <c r="E54" i="2"/>
  <c r="D54" i="2"/>
  <c r="C54" i="2"/>
  <c r="E48" i="2"/>
  <c r="D48" i="2"/>
  <c r="C48" i="2"/>
  <c r="E42" i="2"/>
  <c r="D42" i="2"/>
  <c r="C42" i="2"/>
  <c r="E41" i="2"/>
  <c r="D41" i="2"/>
  <c r="C41" i="2"/>
  <c r="E35" i="2"/>
  <c r="D35" i="2"/>
  <c r="C35" i="2"/>
  <c r="E34" i="2"/>
  <c r="D34" i="2"/>
  <c r="C34" i="2"/>
  <c r="E28" i="2"/>
  <c r="D28" i="2"/>
  <c r="C28" i="2"/>
  <c r="H27" i="2"/>
  <c r="E27" i="2"/>
  <c r="D27" i="2"/>
  <c r="C27" i="2"/>
  <c r="E21" i="2"/>
  <c r="D21" i="2"/>
  <c r="C21" i="2"/>
  <c r="E20" i="2"/>
  <c r="D20" i="2"/>
  <c r="C20" i="2"/>
  <c r="E15" i="2"/>
  <c r="D15" i="2"/>
  <c r="C15" i="2"/>
  <c r="E14" i="2"/>
  <c r="D14" i="2"/>
  <c r="C14" i="2"/>
  <c r="H291" i="2" l="1"/>
  <c r="H292" i="2" s="1"/>
  <c r="H179" i="2"/>
  <c r="H180" i="2" s="1"/>
  <c r="H264" i="2"/>
  <c r="H265" i="2" s="1"/>
  <c r="H213" i="2"/>
  <c r="H214" i="2" s="1"/>
  <c r="H305" i="2"/>
  <c r="H306" i="2" s="1"/>
  <c r="H348" i="2"/>
  <c r="H349" i="2" s="1"/>
  <c r="H328" i="2"/>
  <c r="H329" i="2" s="1"/>
  <c r="H321" i="2"/>
  <c r="H322" i="2" s="1"/>
  <c r="H312" i="2"/>
  <c r="H313" i="2" s="1"/>
  <c r="H298" i="2"/>
  <c r="H299" i="2" s="1"/>
  <c r="H283" i="2"/>
  <c r="H284" i="2" s="1"/>
  <c r="H257" i="2"/>
  <c r="H258" i="2" s="1"/>
  <c r="H238" i="2"/>
  <c r="H239" i="2" s="1"/>
  <c r="H186" i="2"/>
  <c r="H187" i="2" s="1"/>
  <c r="H171" i="2"/>
  <c r="H172" i="2" s="1"/>
  <c r="H164" i="2"/>
  <c r="H165" i="2" s="1"/>
  <c r="H157" i="2"/>
  <c r="H158" i="2" s="1"/>
  <c r="H150" i="2"/>
  <c r="H151" i="2" s="1"/>
  <c r="H135" i="2"/>
  <c r="H136" i="2" s="1"/>
  <c r="H127" i="2"/>
  <c r="H128" i="2" s="1"/>
  <c r="H120" i="2"/>
  <c r="H121" i="2" s="1"/>
  <c r="H107" i="2"/>
  <c r="H108" i="2" s="1"/>
  <c r="H93" i="2"/>
  <c r="H94" i="2" s="1"/>
  <c r="H56" i="2"/>
  <c r="H57" i="2" s="1"/>
  <c r="H43" i="2"/>
  <c r="H44" i="2" s="1"/>
  <c r="H36" i="2"/>
  <c r="H37" i="2" s="1"/>
  <c r="H29" i="2"/>
  <c r="H30" i="2" s="1"/>
  <c r="H22" i="2"/>
  <c r="H23" i="2" s="1"/>
  <c r="H16" i="2"/>
  <c r="H17" i="2" s="1"/>
  <c r="E347" i="1" l="1"/>
  <c r="D347" i="1"/>
  <c r="C347" i="1"/>
  <c r="B347" i="1"/>
  <c r="E346" i="1"/>
  <c r="D346" i="1"/>
  <c r="C346" i="1"/>
  <c r="E345" i="1"/>
  <c r="D345" i="1"/>
  <c r="C345" i="1"/>
  <c r="B345" i="1"/>
  <c r="E344" i="1"/>
  <c r="D344" i="1"/>
  <c r="C344" i="1"/>
  <c r="B344" i="1"/>
  <c r="E343" i="1"/>
  <c r="D343" i="1"/>
  <c r="C343" i="1"/>
  <c r="E342" i="1"/>
  <c r="D342" i="1"/>
  <c r="C342" i="1"/>
  <c r="E341" i="1"/>
  <c r="D341" i="1"/>
  <c r="C341" i="1"/>
  <c r="B341" i="1"/>
  <c r="E340" i="1"/>
  <c r="D340" i="1"/>
  <c r="C340" i="1"/>
  <c r="B340" i="1"/>
  <c r="E339" i="1"/>
  <c r="D339" i="1"/>
  <c r="C339" i="1"/>
  <c r="B339" i="1"/>
  <c r="E333" i="1"/>
  <c r="D333" i="1"/>
  <c r="C333" i="1"/>
  <c r="B333" i="1"/>
  <c r="E327" i="1"/>
  <c r="D327" i="1"/>
  <c r="C327" i="1"/>
  <c r="E326" i="1"/>
  <c r="D326" i="1"/>
  <c r="C326" i="1"/>
  <c r="B326" i="1"/>
  <c r="E320" i="1"/>
  <c r="D320" i="1"/>
  <c r="C320" i="1"/>
  <c r="E319" i="1"/>
  <c r="D319" i="1"/>
  <c r="C319" i="1"/>
  <c r="E318" i="1"/>
  <c r="D318" i="1"/>
  <c r="C318" i="1"/>
  <c r="B318" i="1"/>
  <c r="E317" i="1"/>
  <c r="D317" i="1"/>
  <c r="C317" i="1"/>
  <c r="B317" i="1"/>
  <c r="E311" i="1"/>
  <c r="D311" i="1"/>
  <c r="C311" i="1"/>
  <c r="E310" i="1"/>
  <c r="D310" i="1"/>
  <c r="C310" i="1"/>
  <c r="B310" i="1"/>
  <c r="E304" i="1"/>
  <c r="D304" i="1"/>
  <c r="C304" i="1"/>
  <c r="B304" i="1"/>
  <c r="E303" i="1"/>
  <c r="D303" i="1"/>
  <c r="C303" i="1"/>
  <c r="B303" i="1"/>
  <c r="E297" i="1"/>
  <c r="D297" i="1"/>
  <c r="C297" i="1"/>
  <c r="B297" i="1"/>
  <c r="E296" i="1"/>
  <c r="D296" i="1"/>
  <c r="C296" i="1"/>
  <c r="B296" i="1"/>
  <c r="E290" i="1"/>
  <c r="D290" i="1"/>
  <c r="C290" i="1"/>
  <c r="B290" i="1"/>
  <c r="E289" i="1"/>
  <c r="D289" i="1"/>
  <c r="C289" i="1"/>
  <c r="E288" i="1"/>
  <c r="D288" i="1"/>
  <c r="C288" i="1"/>
  <c r="B288" i="1"/>
  <c r="E282" i="1"/>
  <c r="D282" i="1"/>
  <c r="C282" i="1"/>
  <c r="B282" i="1"/>
  <c r="E281" i="1"/>
  <c r="D281" i="1"/>
  <c r="C281" i="1"/>
  <c r="B281" i="1"/>
  <c r="E275" i="1"/>
  <c r="D275" i="1"/>
  <c r="C275" i="1"/>
  <c r="B275" i="1"/>
  <c r="E269" i="1"/>
  <c r="D269" i="1"/>
  <c r="C269" i="1"/>
  <c r="B269" i="1"/>
  <c r="E263" i="1"/>
  <c r="D263" i="1"/>
  <c r="C263" i="1"/>
  <c r="B263" i="1"/>
  <c r="E262" i="1"/>
  <c r="D262" i="1"/>
  <c r="C262" i="1"/>
  <c r="B262" i="1"/>
  <c r="E256" i="1"/>
  <c r="D256" i="1"/>
  <c r="C256" i="1"/>
  <c r="B256" i="1"/>
  <c r="E255" i="1"/>
  <c r="D255" i="1"/>
  <c r="C255" i="1"/>
  <c r="B255" i="1"/>
  <c r="E249" i="1"/>
  <c r="D249" i="1"/>
  <c r="C249" i="1"/>
  <c r="B249" i="1"/>
  <c r="E243" i="1"/>
  <c r="D243" i="1"/>
  <c r="C243" i="1"/>
  <c r="B243" i="1"/>
  <c r="E237" i="1"/>
  <c r="D237" i="1"/>
  <c r="C237" i="1"/>
  <c r="B237" i="1"/>
  <c r="E236" i="1"/>
  <c r="D236" i="1"/>
  <c r="C236" i="1"/>
  <c r="B236" i="1"/>
  <c r="E230" i="1"/>
  <c r="D230" i="1"/>
  <c r="C230" i="1"/>
  <c r="B230" i="1"/>
  <c r="E224" i="1"/>
  <c r="D224" i="1"/>
  <c r="C224" i="1"/>
  <c r="B224" i="1"/>
  <c r="E218" i="1"/>
  <c r="D218" i="1"/>
  <c r="C218" i="1"/>
  <c r="E212" i="1"/>
  <c r="D212" i="1"/>
  <c r="C212" i="1"/>
  <c r="E211" i="1"/>
  <c r="D211" i="1"/>
  <c r="C211" i="1"/>
  <c r="E205" i="1"/>
  <c r="D205" i="1"/>
  <c r="C205" i="1"/>
  <c r="E204" i="1"/>
  <c r="D204" i="1"/>
  <c r="C204" i="1"/>
  <c r="B204" i="1"/>
  <c r="E198" i="1"/>
  <c r="D198" i="1"/>
  <c r="C198" i="1"/>
  <c r="E197" i="1"/>
  <c r="D197" i="1"/>
  <c r="C197" i="1"/>
  <c r="E191" i="1"/>
  <c r="D191" i="1"/>
  <c r="C191" i="1"/>
  <c r="E185" i="1"/>
  <c r="D185" i="1"/>
  <c r="C185" i="1"/>
  <c r="E184" i="1"/>
  <c r="D184" i="1"/>
  <c r="C184" i="1"/>
  <c r="E178" i="1"/>
  <c r="D178" i="1"/>
  <c r="C178" i="1"/>
  <c r="E177" i="1"/>
  <c r="D177" i="1"/>
  <c r="C177" i="1"/>
  <c r="E176" i="1"/>
  <c r="D176" i="1"/>
  <c r="C176" i="1"/>
  <c r="E170" i="1"/>
  <c r="D170" i="1"/>
  <c r="C170" i="1"/>
  <c r="E169" i="1"/>
  <c r="D169" i="1"/>
  <c r="C169" i="1"/>
  <c r="E163" i="1"/>
  <c r="D163" i="1"/>
  <c r="C163" i="1"/>
  <c r="E162" i="1"/>
  <c r="D162" i="1"/>
  <c r="C162" i="1"/>
  <c r="E156" i="1"/>
  <c r="D156" i="1"/>
  <c r="C156" i="1"/>
  <c r="E155" i="1"/>
  <c r="D155" i="1"/>
  <c r="C155" i="1"/>
  <c r="E149" i="1"/>
  <c r="D149" i="1"/>
  <c r="C149" i="1"/>
  <c r="E148" i="1"/>
  <c r="D148" i="1"/>
  <c r="C148" i="1"/>
  <c r="E147" i="1"/>
  <c r="D147" i="1"/>
  <c r="C147" i="1"/>
  <c r="E146" i="1"/>
  <c r="D146" i="1"/>
  <c r="C146" i="1"/>
  <c r="E140" i="1"/>
  <c r="D140" i="1"/>
  <c r="C140" i="1"/>
  <c r="E134" i="1"/>
  <c r="D134" i="1"/>
  <c r="C134" i="1"/>
  <c r="E133" i="1"/>
  <c r="D133" i="1"/>
  <c r="C133" i="1"/>
  <c r="E132" i="1"/>
  <c r="D132" i="1"/>
  <c r="C132" i="1"/>
  <c r="E126" i="1"/>
  <c r="D126" i="1"/>
  <c r="C126" i="1"/>
  <c r="E125" i="1"/>
  <c r="D125" i="1"/>
  <c r="C125" i="1"/>
  <c r="E119" i="1"/>
  <c r="D119" i="1"/>
  <c r="C119" i="1"/>
  <c r="E118" i="1"/>
  <c r="D118" i="1"/>
  <c r="C118" i="1"/>
  <c r="E112" i="1"/>
  <c r="D112" i="1"/>
  <c r="C112" i="1"/>
  <c r="E106" i="1"/>
  <c r="D106" i="1"/>
  <c r="C106" i="1"/>
  <c r="E105" i="1"/>
  <c r="D105" i="1"/>
  <c r="C105" i="1"/>
  <c r="E104" i="1"/>
  <c r="D104" i="1"/>
  <c r="C104" i="1"/>
  <c r="E98" i="1"/>
  <c r="D98" i="1"/>
  <c r="C98" i="1"/>
  <c r="E92" i="1"/>
  <c r="D92" i="1"/>
  <c r="C92" i="1"/>
  <c r="E91" i="1"/>
  <c r="D91" i="1"/>
  <c r="C91" i="1"/>
  <c r="E85" i="1"/>
  <c r="D85" i="1"/>
  <c r="C85" i="1"/>
  <c r="E79" i="1"/>
  <c r="D79" i="1"/>
  <c r="C79" i="1"/>
  <c r="E73" i="1"/>
  <c r="D73" i="1"/>
  <c r="C73" i="1"/>
  <c r="E67" i="1"/>
  <c r="D67" i="1"/>
  <c r="C67" i="1"/>
  <c r="E61" i="1"/>
  <c r="D61" i="1"/>
  <c r="C61" i="1"/>
  <c r="E55" i="1"/>
  <c r="D55" i="1"/>
  <c r="C55" i="1"/>
  <c r="E54" i="1"/>
  <c r="D54" i="1"/>
  <c r="C54" i="1"/>
  <c r="E48" i="1"/>
  <c r="D48" i="1"/>
  <c r="C48" i="1"/>
  <c r="E42" i="1"/>
  <c r="D42" i="1"/>
  <c r="C42" i="1"/>
  <c r="E41" i="1"/>
  <c r="D41" i="1"/>
  <c r="C41" i="1"/>
  <c r="E35" i="1"/>
  <c r="D35" i="1"/>
  <c r="C35" i="1"/>
  <c r="E34" i="1"/>
  <c r="D34" i="1"/>
  <c r="C34" i="1"/>
  <c r="E28" i="1"/>
  <c r="D28" i="1"/>
  <c r="C28" i="1"/>
  <c r="E27" i="1"/>
  <c r="D27" i="1"/>
  <c r="C27" i="1"/>
  <c r="E21" i="1"/>
  <c r="D21" i="1"/>
  <c r="C21" i="1"/>
  <c r="E20" i="1"/>
  <c r="D20" i="1"/>
  <c r="C20" i="1"/>
  <c r="E15" i="1"/>
  <c r="D15" i="1"/>
  <c r="C15" i="1"/>
  <c r="E14" i="1"/>
  <c r="D14" i="1"/>
  <c r="C14" i="1"/>
</calcChain>
</file>

<file path=xl/sharedStrings.xml><?xml version="1.0" encoding="utf-8"?>
<sst xmlns="http://schemas.openxmlformats.org/spreadsheetml/2006/main" count="1014" uniqueCount="174">
  <si>
    <t>Prix U €</t>
    <phoneticPr fontId="1" type="noConversion"/>
  </si>
  <si>
    <t>P. total H.T.€</t>
    <phoneticPr fontId="1" type="noConversion"/>
  </si>
  <si>
    <t>Designation</t>
  </si>
  <si>
    <t>Total HT</t>
  </si>
  <si>
    <t>Total TTC</t>
  </si>
  <si>
    <t>Passage 10</t>
  </si>
  <si>
    <t>Décompactage</t>
  </si>
  <si>
    <t>Demontage de clôture</t>
  </si>
  <si>
    <t>Debroussaillage, coupe d'arbustes</t>
  </si>
  <si>
    <t>ml</t>
  </si>
  <si>
    <t>u</t>
  </si>
  <si>
    <t>m2</t>
  </si>
  <si>
    <t>m3</t>
  </si>
  <si>
    <t>Passage 01</t>
  </si>
  <si>
    <t>Passage 02</t>
  </si>
  <si>
    <t>Passage 03</t>
  </si>
  <si>
    <t>Passage 04</t>
  </si>
  <si>
    <t>Passage 05</t>
  </si>
  <si>
    <t>Passage 06</t>
  </si>
  <si>
    <t>Passage 07</t>
  </si>
  <si>
    <t>Passage 08</t>
  </si>
  <si>
    <t>Passage 09</t>
  </si>
  <si>
    <t>Sol stabilisé placette piétonne</t>
  </si>
  <si>
    <t>01-</t>
  </si>
  <si>
    <t>02-</t>
  </si>
  <si>
    <t>03-</t>
  </si>
  <si>
    <t>04-</t>
  </si>
  <si>
    <t>05-</t>
  </si>
  <si>
    <t>06-</t>
  </si>
  <si>
    <t>07-</t>
  </si>
  <si>
    <t>08-</t>
  </si>
  <si>
    <t>09-</t>
  </si>
  <si>
    <t>Passage 11</t>
  </si>
  <si>
    <t>Passage 12</t>
  </si>
  <si>
    <t>10-</t>
  </si>
  <si>
    <t>11-</t>
  </si>
  <si>
    <t>12-</t>
  </si>
  <si>
    <t>Passage 13</t>
  </si>
  <si>
    <t>Passage 14</t>
  </si>
  <si>
    <t>Passage 15</t>
  </si>
  <si>
    <t>Passage 16</t>
  </si>
  <si>
    <t>Passage 17</t>
  </si>
  <si>
    <t>Passage 18</t>
  </si>
  <si>
    <t>Passage 19</t>
  </si>
  <si>
    <t>Passage 21</t>
  </si>
  <si>
    <t>Passage 22</t>
  </si>
  <si>
    <t>Passage 23</t>
  </si>
  <si>
    <t>Passage 24</t>
  </si>
  <si>
    <t>Passage 25</t>
  </si>
  <si>
    <t>Passage 26</t>
  </si>
  <si>
    <t>Passage 27</t>
  </si>
  <si>
    <t>Passage 28</t>
  </si>
  <si>
    <t>Passage 29</t>
  </si>
  <si>
    <t>Passage 30</t>
  </si>
  <si>
    <t>Passage 32</t>
  </si>
  <si>
    <t>Passage 33</t>
  </si>
  <si>
    <t>13-</t>
  </si>
  <si>
    <t>Passage 34</t>
  </si>
  <si>
    <t>Passage 35</t>
  </si>
  <si>
    <t>Passage 36</t>
  </si>
  <si>
    <t>Passage 37</t>
  </si>
  <si>
    <t>Passage 38</t>
  </si>
  <si>
    <t>14-</t>
  </si>
  <si>
    <t>15-</t>
  </si>
  <si>
    <t>16-</t>
  </si>
  <si>
    <t>17-</t>
  </si>
  <si>
    <t>18-</t>
  </si>
  <si>
    <t>19-</t>
  </si>
  <si>
    <t>21-</t>
  </si>
  <si>
    <t>22-</t>
  </si>
  <si>
    <t>23-</t>
  </si>
  <si>
    <t>24-</t>
  </si>
  <si>
    <t>25-</t>
  </si>
  <si>
    <t>26-</t>
  </si>
  <si>
    <t>27-</t>
  </si>
  <si>
    <t>28-</t>
  </si>
  <si>
    <t>29-</t>
  </si>
  <si>
    <t>Passage 39</t>
  </si>
  <si>
    <t>Passage 40</t>
  </si>
  <si>
    <t>Passage 41</t>
  </si>
  <si>
    <t>Passage 42</t>
  </si>
  <si>
    <t>Passage 44</t>
  </si>
  <si>
    <t>Passage 45</t>
  </si>
  <si>
    <t>Passage 46</t>
  </si>
  <si>
    <t>Passage 49</t>
  </si>
  <si>
    <t>Passage 50</t>
  </si>
  <si>
    <t>Passage 51</t>
  </si>
  <si>
    <t>Récapitulatif des postes</t>
  </si>
  <si>
    <t>Passage 52</t>
  </si>
  <si>
    <t>52-</t>
  </si>
  <si>
    <t>30-</t>
  </si>
  <si>
    <t>Coupe et évacuation d'arbre au sol</t>
  </si>
  <si>
    <t>42-</t>
  </si>
  <si>
    <t>46-</t>
  </si>
  <si>
    <t>49-</t>
  </si>
  <si>
    <t>placette de départ</t>
  </si>
  <si>
    <t>départ de l'itinéraire</t>
  </si>
  <si>
    <t>traversée des houx</t>
  </si>
  <si>
    <t>au long des grands hêtres</t>
  </si>
  <si>
    <t>au pied de la pâture des chevaux</t>
  </si>
  <si>
    <t>traversée du muret de la pâture des chevaux</t>
  </si>
  <si>
    <t>au pied du talus de la pâture des chevaux</t>
  </si>
  <si>
    <t>la petite erableraie</t>
  </si>
  <si>
    <t>le passage en pierre sur le ruisseau</t>
  </si>
  <si>
    <t>longer les polytriques</t>
  </si>
  <si>
    <t>traverser le muret des polytriques</t>
  </si>
  <si>
    <t>juste avant la cabane</t>
  </si>
  <si>
    <t>la cabane restaurée</t>
  </si>
  <si>
    <t>Passage 31b</t>
  </si>
  <si>
    <t>suivre la levade</t>
  </si>
  <si>
    <t>31a-</t>
  </si>
  <si>
    <t>31b-</t>
  </si>
  <si>
    <t>le début des berges</t>
  </si>
  <si>
    <t>traverser les bourdaines</t>
  </si>
  <si>
    <t>la grande lyre</t>
  </si>
  <si>
    <t>ouvertures sur le lac</t>
  </si>
  <si>
    <t>les carrières abandonnées</t>
  </si>
  <si>
    <t>la digue rompue</t>
  </si>
  <si>
    <t>le carrefour des pistes anciennes forestières</t>
  </si>
  <si>
    <t>la fermeture de la piste forestière</t>
  </si>
  <si>
    <t>longer l'anse de forêt humide</t>
  </si>
  <si>
    <t>redescendre vers la pêcherie</t>
  </si>
  <si>
    <t>passer entre les grands chênes</t>
  </si>
  <si>
    <t>le fracassé</t>
  </si>
  <si>
    <t>l'ancienne pêcherie</t>
  </si>
  <si>
    <t>sous les grands résineux</t>
  </si>
  <si>
    <t>le carrefour de l'île de Vauveix</t>
  </si>
  <si>
    <t>la montée des mélèzes</t>
  </si>
  <si>
    <t>le tumulus</t>
  </si>
  <si>
    <t>la descente des marches en pierre</t>
  </si>
  <si>
    <t>le détour des vélos</t>
  </si>
  <si>
    <t>le contournement de la grande descente</t>
  </si>
  <si>
    <t>le chemin des belles pierres</t>
  </si>
  <si>
    <t>la traverséee des hauts mélèzes</t>
  </si>
  <si>
    <t>le chemin de la grande pierre perdue</t>
  </si>
  <si>
    <t>le muret de la dernière cabane</t>
  </si>
  <si>
    <t>la fin du chemin des pêcheurs</t>
  </si>
  <si>
    <t>le pied de la grande descente fermée</t>
  </si>
  <si>
    <t>le début du chemin des pêcheurs</t>
  </si>
  <si>
    <t>la fin de l'ancienne route du Lac</t>
  </si>
  <si>
    <t>la lisière des champs et des grands résineux</t>
  </si>
  <si>
    <t>le circum lacustre</t>
  </si>
  <si>
    <t>les jeunes chênes de la pâture aux chevaux</t>
  </si>
  <si>
    <t>le stationnement</t>
  </si>
  <si>
    <t>50-</t>
  </si>
  <si>
    <t>Taille des branches basses</t>
  </si>
  <si>
    <t>Sentier simple</t>
  </si>
  <si>
    <t>Assise de sentier</t>
  </si>
  <si>
    <t>Bloc de pierre à déplacer</t>
  </si>
  <si>
    <t>Coupe de taillis</t>
  </si>
  <si>
    <t>Nettoyage</t>
  </si>
  <si>
    <t>Fascine de blocage</t>
  </si>
  <si>
    <t>Remblais, nivellement de merlon</t>
  </si>
  <si>
    <t>Déblais - remblais, nivellement</t>
  </si>
  <si>
    <t>Sol stabilisé chemin carrosable</t>
  </si>
  <si>
    <t>Toiture enherbée de la loge</t>
  </si>
  <si>
    <t>107a</t>
  </si>
  <si>
    <t>Dépose de mobilier - Tables</t>
  </si>
  <si>
    <t>Dépose de mobilier - Poubelles</t>
  </si>
  <si>
    <t>107b</t>
  </si>
  <si>
    <t>Nettoyage des pierres</t>
  </si>
  <si>
    <t>Protection d'arbres</t>
  </si>
  <si>
    <t>LOT 1 DEBROUSSAILLAGE, PETIT TERRASSEMENT, SOLS</t>
  </si>
  <si>
    <t>Création du sentier de la presqu’île de Chasagnas et de l’aménagement de ses abords</t>
  </si>
  <si>
    <t>Fascine de soutènement</t>
  </si>
  <si>
    <t>les pins laricio</t>
  </si>
  <si>
    <t>sous les douglas</t>
  </si>
  <si>
    <t>Passage 31a</t>
  </si>
  <si>
    <t>le coude sous les douglas</t>
  </si>
  <si>
    <t>Poste</t>
  </si>
  <si>
    <t>U</t>
  </si>
  <si>
    <t>Quantités</t>
  </si>
  <si>
    <t>BORDEREAU - LOT 1 DEBROUSSAILLAGE, PETITS TERRASSEMENTS, SOLS</t>
  </si>
  <si>
    <t>Prix U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</si>
</sst>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40C]_-;\-* #,##0.00\ [$€-40C]_-;_-* &quot;-&quot;??\ [$€-40C]_-;_-@_-"/>
    <numFmt numFmtId="165" formatCode="_-* #,##0\ [$€-40C]_-;\-* #,##0\ [$€-40C]_-;_-* &quot;-&quot;??\ [$€-40C]_-;_-@_-"/>
    <numFmt numFmtId="166" formatCode="_-* #,##0.0\ [$€-40C]_-;\-* #,##0.0\ [$€-40C]_-;_-* &quot;-&quot;?\ [$€-40C]_-;_-@_-"/>
    <numFmt numFmtId="167" formatCode="_-* #,##0\ &quot;€&quot;_-;\-* #,##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  <font>
      <sz val="12"/>
      <color indexed="8"/>
      <name val="Arial"/>
      <family val="2"/>
    </font>
    <font>
      <sz val="8"/>
      <name val="Calibri"/>
      <family val="2"/>
      <scheme val="minor"/>
    </font>
    <font>
      <sz val="11"/>
      <color rgb="FF1E1E1E"/>
      <name val="Segoe UI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b/>
      <sz val="18"/>
      <color indexed="8"/>
      <name val="Arial"/>
    </font>
    <font>
      <b/>
      <sz val="14"/>
      <color indexed="8"/>
      <name val="Calibri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4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 vertical="center"/>
    </xf>
    <xf numFmtId="0" fontId="0" fillId="0" borderId="1" xfId="0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1" applyNumberFormat="1" applyFont="1" applyBorder="1" applyAlignment="1">
      <alignment horizontal="center" vertical="center"/>
    </xf>
    <xf numFmtId="0" fontId="0" fillId="0" borderId="0" xfId="1" applyNumberFormat="1" applyFont="1" applyAlignment="1">
      <alignment horizontal="center" vertical="center"/>
    </xf>
    <xf numFmtId="0" fontId="5" fillId="0" borderId="0" xfId="1" applyNumberFormat="1" applyFont="1" applyAlignment="1">
      <alignment horizontal="center" vertical="center"/>
    </xf>
    <xf numFmtId="0" fontId="0" fillId="0" borderId="2" xfId="1" applyNumberFormat="1" applyFont="1" applyBorder="1" applyAlignment="1">
      <alignment horizontal="center" vertical="center"/>
    </xf>
    <xf numFmtId="0" fontId="0" fillId="0" borderId="0" xfId="1" applyNumberFormat="1" applyFont="1" applyBorder="1" applyAlignment="1">
      <alignment horizontal="center" vertical="center"/>
    </xf>
    <xf numFmtId="0" fontId="0" fillId="2" borderId="0" xfId="0" applyFill="1"/>
    <xf numFmtId="165" fontId="0" fillId="0" borderId="0" xfId="0" applyNumberFormat="1"/>
    <xf numFmtId="165" fontId="5" fillId="0" borderId="0" xfId="0" applyNumberFormat="1" applyFont="1" applyAlignment="1">
      <alignment horizontal="center" vertical="center"/>
    </xf>
    <xf numFmtId="165" fontId="0" fillId="0" borderId="1" xfId="0" applyNumberFormat="1" applyBorder="1"/>
    <xf numFmtId="49" fontId="2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49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right"/>
    </xf>
    <xf numFmtId="49" fontId="2" fillId="0" borderId="2" xfId="0" applyNumberFormat="1" applyFont="1" applyBorder="1" applyAlignment="1">
      <alignment horizontal="right"/>
    </xf>
    <xf numFmtId="0" fontId="5" fillId="0" borderId="1" xfId="1" applyNumberFormat="1" applyFont="1" applyBorder="1" applyAlignment="1">
      <alignment horizontal="center" vertical="center"/>
    </xf>
    <xf numFmtId="49" fontId="2" fillId="2" borderId="0" xfId="0" applyNumberFormat="1" applyFont="1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 vertical="center"/>
    </xf>
    <xf numFmtId="165" fontId="0" fillId="2" borderId="0" xfId="0" applyNumberFormat="1" applyFill="1"/>
    <xf numFmtId="0" fontId="0" fillId="2" borderId="0" xfId="1" applyNumberFormat="1" applyFont="1" applyFill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5" fillId="0" borderId="0" xfId="1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 indent="1"/>
    </xf>
    <xf numFmtId="166" fontId="0" fillId="0" borderId="0" xfId="0" applyNumberFormat="1"/>
    <xf numFmtId="0" fontId="0" fillId="3" borderId="0" xfId="0" applyFill="1" applyAlignment="1">
      <alignment horizontal="left"/>
    </xf>
    <xf numFmtId="0" fontId="0" fillId="3" borderId="0" xfId="0" applyFill="1"/>
    <xf numFmtId="0" fontId="0" fillId="3" borderId="0" xfId="0" applyFill="1" applyAlignment="1">
      <alignment horizontal="center" vertical="center"/>
    </xf>
    <xf numFmtId="165" fontId="0" fillId="3" borderId="0" xfId="0" applyNumberFormat="1" applyFill="1"/>
    <xf numFmtId="0" fontId="0" fillId="3" borderId="0" xfId="1" applyNumberFormat="1" applyFont="1" applyFill="1" applyAlignment="1">
      <alignment horizontal="center" vertical="center"/>
    </xf>
    <xf numFmtId="49" fontId="2" fillId="3" borderId="0" xfId="0" applyNumberFormat="1" applyFont="1" applyFill="1" applyAlignment="1">
      <alignment horizontal="right"/>
    </xf>
    <xf numFmtId="0" fontId="10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49" fontId="0" fillId="0" borderId="0" xfId="0" applyNumberFormat="1" applyAlignment="1">
      <alignment horizontal="left"/>
    </xf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0" borderId="0" xfId="1" applyNumberFormat="1" applyFont="1" applyAlignment="1">
      <alignment horizontal="center" vertical="center"/>
    </xf>
    <xf numFmtId="0" fontId="2" fillId="0" borderId="0" xfId="0" applyFont="1" applyAlignment="1">
      <alignment horizontal="left"/>
    </xf>
    <xf numFmtId="164" fontId="0" fillId="0" borderId="0" xfId="0" applyNumberFormat="1" applyAlignment="1">
      <alignment horizontal="center" vertical="center"/>
    </xf>
    <xf numFmtId="0" fontId="2" fillId="0" borderId="3" xfId="0" applyFont="1" applyBorder="1" applyAlignment="1">
      <alignment horizontal="right"/>
    </xf>
    <xf numFmtId="165" fontId="5" fillId="4" borderId="1" xfId="0" applyNumberFormat="1" applyFont="1" applyFill="1" applyBorder="1" applyAlignment="1">
      <alignment horizontal="center" vertical="center"/>
    </xf>
    <xf numFmtId="165" fontId="0" fillId="4" borderId="1" xfId="0" applyNumberFormat="1" applyFill="1" applyBorder="1"/>
    <xf numFmtId="165" fontId="0" fillId="4" borderId="0" xfId="0" applyNumberFormat="1" applyFill="1"/>
    <xf numFmtId="167" fontId="0" fillId="4" borderId="1" xfId="2" applyNumberFormat="1" applyFont="1" applyFill="1" applyBorder="1"/>
    <xf numFmtId="167" fontId="0" fillId="4" borderId="0" xfId="2" applyNumberFormat="1" applyFont="1" applyFill="1" applyBorder="1"/>
    <xf numFmtId="165" fontId="0" fillId="4" borderId="1" xfId="0" applyNumberFormat="1" applyFill="1" applyBorder="1" applyAlignment="1">
      <alignment horizontal="center" vertical="center"/>
    </xf>
    <xf numFmtId="165" fontId="0" fillId="4" borderId="2" xfId="0" applyNumberFormat="1" applyFill="1" applyBorder="1"/>
    <xf numFmtId="165" fontId="2" fillId="4" borderId="1" xfId="0" applyNumberFormat="1" applyFont="1" applyFill="1" applyBorder="1"/>
    <xf numFmtId="49" fontId="12" fillId="0" borderId="0" xfId="0" applyNumberFormat="1" applyFont="1" applyAlignment="1">
      <alignment horizontal="right"/>
    </xf>
    <xf numFmtId="0" fontId="13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165" fontId="12" fillId="0" borderId="0" xfId="0" applyNumberFormat="1" applyFont="1"/>
    <xf numFmtId="0" fontId="12" fillId="0" borderId="0" xfId="1" applyNumberFormat="1" applyFont="1" applyAlignment="1">
      <alignment horizontal="center" vertical="center"/>
    </xf>
    <xf numFmtId="0" fontId="14" fillId="0" borderId="0" xfId="0" applyFont="1" applyAlignment="1">
      <alignment horizontal="left"/>
    </xf>
    <xf numFmtId="165" fontId="0" fillId="4" borderId="4" xfId="0" applyNumberFormat="1" applyFill="1" applyBorder="1"/>
    <xf numFmtId="165" fontId="0" fillId="4" borderId="4" xfId="0" applyNumberFormat="1" applyFill="1" applyBorder="1" applyAlignment="1">
      <alignment horizontal="center" vertical="center"/>
    </xf>
    <xf numFmtId="165" fontId="5" fillId="4" borderId="4" xfId="0" applyNumberFormat="1" applyFont="1" applyFill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  <xf numFmtId="167" fontId="0" fillId="4" borderId="4" xfId="2" applyNumberFormat="1" applyFont="1" applyFill="1" applyBorder="1"/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190501</xdr:colOff>
      <xdr:row>1</xdr:row>
      <xdr:rowOff>11206</xdr:rowOff>
    </xdr:from>
    <xdr:to>
      <xdr:col>3</xdr:col>
      <xdr:colOff>330350</xdr:colOff>
      <xdr:row>5</xdr:row>
      <xdr:rowOff>159796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44EAAB4-65A7-B500-A868-970654B009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1" y="201706"/>
          <a:ext cx="1036320" cy="91059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</xdr:row>
      <xdr:rowOff>0</xdr:rowOff>
    </xdr:from>
    <xdr:to>
      <xdr:col>9</xdr:col>
      <xdr:colOff>743772</xdr:colOff>
      <xdr:row>4</xdr:row>
      <xdr:rowOff>126365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204FF4B-40DC-BB00-F358-3FFA809214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0" y="381000"/>
          <a:ext cx="1864360" cy="5073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142875</xdr:rowOff>
    </xdr:from>
    <xdr:to>
      <xdr:col>2</xdr:col>
      <xdr:colOff>731520</xdr:colOff>
      <xdr:row>5</xdr:row>
      <xdr:rowOff>100965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55F25BB-4CE6-4940-8608-FB1487A82C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142875"/>
          <a:ext cx="1036320" cy="910590"/>
        </a:xfrm>
        <a:prstGeom prst="rect">
          <a:avLst/>
        </a:prstGeom>
      </xdr:spPr>
    </xdr:pic>
    <xdr:clientData/>
  </xdr:twoCellAnchor>
  <xdr:twoCellAnchor editAs="oneCell">
    <xdr:from>
      <xdr:col>5</xdr:col>
      <xdr:colOff>323850</xdr:colOff>
      <xdr:row>1</xdr:row>
      <xdr:rowOff>38100</xdr:rowOff>
    </xdr:from>
    <xdr:to>
      <xdr:col>7</xdr:col>
      <xdr:colOff>664210</xdr:colOff>
      <xdr:row>3</xdr:row>
      <xdr:rowOff>164465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A87B36E-15E3-482D-B03D-118A80EC6B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3850" y="228600"/>
          <a:ext cx="1864360" cy="5073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B9:G377"/>
  <sheetViews>
    <sheetView tabSelected="1" zoomScale="85" zoomScaleNormal="85" zoomScalePageLayoutView="85" workbookViewId="0">
      <selection activeCell="I344" sqref="I344"/>
    </sheetView>
  </sheetViews>
  <sheetFormatPr baseColWidth="10" defaultColWidth="8.7109375" defaultRowHeight="15" customHeight="1" x14ac:dyDescent="0.25"/>
  <cols>
    <col min="1" max="1" width="3.7109375" customWidth="1"/>
    <col min="2" max="2" width="4.28515625" style="17" customWidth="1"/>
    <col min="3" max="3" width="5.42578125" style="22" customWidth="1"/>
    <col min="4" max="4" width="40.42578125" customWidth="1"/>
    <col min="5" max="5" width="5.7109375" style="6" customWidth="1"/>
    <col min="6" max="6" width="11.7109375" style="14" customWidth="1"/>
    <col min="7" max="7" width="4.42578125" customWidth="1"/>
    <col min="8" max="8" width="3.7109375" customWidth="1"/>
    <col min="10" max="10" width="34.5703125" customWidth="1"/>
  </cols>
  <sheetData>
    <row r="9" spans="2:7" ht="15" customHeight="1" x14ac:dyDescent="0.3">
      <c r="C9" s="68" t="s">
        <v>163</v>
      </c>
    </row>
    <row r="10" spans="2:7" s="64" customFormat="1" ht="30" customHeight="1" x14ac:dyDescent="0.35">
      <c r="B10" s="62"/>
      <c r="C10" s="63" t="s">
        <v>172</v>
      </c>
      <c r="E10" s="65"/>
      <c r="F10" s="66"/>
    </row>
    <row r="12" spans="2:7" ht="15" customHeight="1" x14ac:dyDescent="0.25">
      <c r="C12" s="18" t="s">
        <v>13</v>
      </c>
      <c r="E12" s="46" t="s">
        <v>95</v>
      </c>
    </row>
    <row r="13" spans="2:7" ht="15" customHeight="1" x14ac:dyDescent="0.25">
      <c r="C13" s="20" t="s">
        <v>169</v>
      </c>
      <c r="D13" s="2" t="s">
        <v>2</v>
      </c>
      <c r="E13" s="2" t="s">
        <v>170</v>
      </c>
      <c r="F13" s="15" t="s">
        <v>173</v>
      </c>
      <c r="G13" s="1"/>
    </row>
    <row r="14" spans="2:7" ht="15" customHeight="1" x14ac:dyDescent="0.25">
      <c r="B14" s="23" t="s">
        <v>23</v>
      </c>
      <c r="C14" s="21">
        <f>C365</f>
        <v>110</v>
      </c>
      <c r="D14" s="3" t="str">
        <f>D365</f>
        <v>Fascine de blocage</v>
      </c>
      <c r="E14" s="7" t="str">
        <f>E365</f>
        <v>ml</v>
      </c>
      <c r="F14" s="69"/>
    </row>
    <row r="15" spans="2:7" ht="15" customHeight="1" x14ac:dyDescent="0.25">
      <c r="B15" s="23" t="s">
        <v>23</v>
      </c>
      <c r="C15" s="21">
        <f>C369</f>
        <v>114</v>
      </c>
      <c r="D15" s="3" t="str">
        <f>D369</f>
        <v>Sol stabilisé placette piétonne</v>
      </c>
      <c r="E15" s="7" t="str">
        <f>E369</f>
        <v>m2</v>
      </c>
      <c r="F15" s="70"/>
    </row>
    <row r="18" spans="2:6" ht="15" customHeight="1" x14ac:dyDescent="0.25">
      <c r="C18" s="18" t="s">
        <v>14</v>
      </c>
      <c r="E18" s="46" t="s">
        <v>96</v>
      </c>
    </row>
    <row r="19" spans="2:6" ht="15" customHeight="1" x14ac:dyDescent="0.25">
      <c r="C19" s="20" t="s">
        <v>169</v>
      </c>
      <c r="D19" s="2" t="s">
        <v>2</v>
      </c>
      <c r="E19" s="2" t="s">
        <v>170</v>
      </c>
      <c r="F19" s="15" t="s">
        <v>173</v>
      </c>
    </row>
    <row r="20" spans="2:6" ht="15" customHeight="1" x14ac:dyDescent="0.25">
      <c r="B20" s="23" t="s">
        <v>24</v>
      </c>
      <c r="C20" s="24">
        <f>C355</f>
        <v>101</v>
      </c>
      <c r="D20" s="3" t="str">
        <f>D355</f>
        <v>Sentier simple</v>
      </c>
      <c r="E20" s="7" t="str">
        <f>E355</f>
        <v>ml</v>
      </c>
      <c r="F20" s="70"/>
    </row>
    <row r="21" spans="2:6" ht="15" customHeight="1" x14ac:dyDescent="0.25">
      <c r="B21" s="23" t="s">
        <v>24</v>
      </c>
      <c r="C21" s="21">
        <f>C358</f>
        <v>104</v>
      </c>
      <c r="D21" s="3" t="str">
        <f>D358</f>
        <v>Coupe et évacuation d'arbre au sol</v>
      </c>
      <c r="E21" s="7" t="str">
        <f>E358</f>
        <v>u</v>
      </c>
      <c r="F21" s="69"/>
    </row>
    <row r="25" spans="2:6" ht="15" customHeight="1" x14ac:dyDescent="0.25">
      <c r="C25" s="18" t="s">
        <v>15</v>
      </c>
      <c r="E25" s="46" t="s">
        <v>97</v>
      </c>
    </row>
    <row r="26" spans="2:6" ht="15" customHeight="1" x14ac:dyDescent="0.25">
      <c r="C26" s="20" t="s">
        <v>169</v>
      </c>
      <c r="D26" s="2" t="s">
        <v>2</v>
      </c>
      <c r="E26" s="2" t="s">
        <v>170</v>
      </c>
      <c r="F26" s="15" t="s">
        <v>173</v>
      </c>
    </row>
    <row r="27" spans="2:6" ht="15" customHeight="1" x14ac:dyDescent="0.25">
      <c r="B27" s="23" t="s">
        <v>25</v>
      </c>
      <c r="C27" s="21">
        <f>C355</f>
        <v>101</v>
      </c>
      <c r="D27" s="3" t="str">
        <f>D355</f>
        <v>Sentier simple</v>
      </c>
      <c r="E27" s="7" t="str">
        <f>E355</f>
        <v>ml</v>
      </c>
      <c r="F27" s="69"/>
    </row>
    <row r="28" spans="2:6" ht="15" customHeight="1" x14ac:dyDescent="0.25">
      <c r="B28" s="23" t="s">
        <v>25</v>
      </c>
      <c r="C28" s="21">
        <f>C358</f>
        <v>104</v>
      </c>
      <c r="D28" s="3" t="str">
        <f>D358</f>
        <v>Coupe et évacuation d'arbre au sol</v>
      </c>
      <c r="E28" s="7" t="str">
        <f>E358</f>
        <v>u</v>
      </c>
      <c r="F28" s="69"/>
    </row>
    <row r="32" spans="2:6" ht="15" customHeight="1" x14ac:dyDescent="0.25">
      <c r="C32" s="18" t="s">
        <v>16</v>
      </c>
      <c r="E32" s="46" t="s">
        <v>98</v>
      </c>
    </row>
    <row r="33" spans="2:7" ht="15" customHeight="1" x14ac:dyDescent="0.25">
      <c r="C33" s="20" t="s">
        <v>169</v>
      </c>
      <c r="D33" s="2" t="s">
        <v>2</v>
      </c>
      <c r="E33" s="2" t="s">
        <v>170</v>
      </c>
      <c r="F33" s="15" t="s">
        <v>173</v>
      </c>
    </row>
    <row r="34" spans="2:7" ht="15" customHeight="1" x14ac:dyDescent="0.25">
      <c r="B34" s="23" t="s">
        <v>26</v>
      </c>
      <c r="C34" s="43">
        <f>C355</f>
        <v>101</v>
      </c>
      <c r="D34" s="44" t="str">
        <f>D355</f>
        <v>Sentier simple</v>
      </c>
      <c r="E34" s="45" t="str">
        <f>E355</f>
        <v>ml</v>
      </c>
      <c r="F34" s="71"/>
    </row>
    <row r="35" spans="2:7" ht="15" customHeight="1" x14ac:dyDescent="0.25">
      <c r="B35" s="23" t="s">
        <v>26</v>
      </c>
      <c r="C35" s="21">
        <f>C358</f>
        <v>104</v>
      </c>
      <c r="D35" s="3" t="str">
        <f>D358</f>
        <v>Coupe et évacuation d'arbre au sol</v>
      </c>
      <c r="E35" s="7" t="str">
        <f>E358</f>
        <v>u</v>
      </c>
      <c r="F35" s="69"/>
    </row>
    <row r="39" spans="2:7" ht="15" customHeight="1" x14ac:dyDescent="0.25">
      <c r="C39" s="18" t="s">
        <v>17</v>
      </c>
      <c r="E39" s="46" t="s">
        <v>99</v>
      </c>
    </row>
    <row r="40" spans="2:7" ht="15" customHeight="1" x14ac:dyDescent="0.25">
      <c r="C40" s="20" t="s">
        <v>169</v>
      </c>
      <c r="D40" s="2" t="s">
        <v>2</v>
      </c>
      <c r="E40" s="2" t="s">
        <v>170</v>
      </c>
      <c r="F40" s="15" t="s">
        <v>173</v>
      </c>
      <c r="G40" s="1"/>
    </row>
    <row r="41" spans="2:7" ht="15" customHeight="1" x14ac:dyDescent="0.25">
      <c r="B41" s="23" t="s">
        <v>27</v>
      </c>
      <c r="C41" s="21">
        <f>C355</f>
        <v>101</v>
      </c>
      <c r="D41" s="3" t="str">
        <f>D355</f>
        <v>Sentier simple</v>
      </c>
      <c r="E41" s="7" t="str">
        <f>E355</f>
        <v>ml</v>
      </c>
      <c r="F41" s="70"/>
    </row>
    <row r="42" spans="2:7" ht="15" customHeight="1" x14ac:dyDescent="0.25">
      <c r="B42" s="23" t="s">
        <v>27</v>
      </c>
      <c r="C42" s="21">
        <f>C371</f>
        <v>116</v>
      </c>
      <c r="D42" s="3" t="str">
        <f>D371</f>
        <v>Demontage de clôture</v>
      </c>
      <c r="E42" s="7" t="str">
        <f>E371</f>
        <v>ml</v>
      </c>
      <c r="F42" s="70"/>
    </row>
    <row r="46" spans="2:7" ht="15" customHeight="1" x14ac:dyDescent="0.25">
      <c r="C46" s="18" t="s">
        <v>18</v>
      </c>
      <c r="E46" s="46" t="s">
        <v>100</v>
      </c>
    </row>
    <row r="47" spans="2:7" ht="15" customHeight="1" x14ac:dyDescent="0.25">
      <c r="C47" s="20" t="s">
        <v>169</v>
      </c>
      <c r="D47" s="2" t="s">
        <v>2</v>
      </c>
      <c r="E47" s="2" t="s">
        <v>170</v>
      </c>
      <c r="F47" s="15" t="s">
        <v>173</v>
      </c>
    </row>
    <row r="48" spans="2:7" ht="15" customHeight="1" x14ac:dyDescent="0.25">
      <c r="B48" s="25" t="s">
        <v>28</v>
      </c>
      <c r="C48" s="21">
        <f>C355</f>
        <v>101</v>
      </c>
      <c r="D48" s="3" t="str">
        <f>D355</f>
        <v>Sentier simple</v>
      </c>
      <c r="E48" s="7" t="str">
        <f>E355</f>
        <v>ml</v>
      </c>
      <c r="F48" s="69"/>
    </row>
    <row r="51" spans="2:6" ht="20.100000000000001" customHeight="1" x14ac:dyDescent="0.25"/>
    <row r="52" spans="2:6" ht="15" customHeight="1" x14ac:dyDescent="0.25">
      <c r="C52" s="18" t="s">
        <v>19</v>
      </c>
      <c r="E52" s="46" t="s">
        <v>101</v>
      </c>
    </row>
    <row r="53" spans="2:6" ht="15" customHeight="1" x14ac:dyDescent="0.25">
      <c r="C53" s="20" t="s">
        <v>169</v>
      </c>
      <c r="D53" s="2" t="s">
        <v>2</v>
      </c>
      <c r="E53" s="2" t="s">
        <v>170</v>
      </c>
      <c r="F53" s="15" t="s">
        <v>173</v>
      </c>
    </row>
    <row r="54" spans="2:6" ht="15" customHeight="1" x14ac:dyDescent="0.25">
      <c r="B54" s="25" t="s">
        <v>29</v>
      </c>
      <c r="C54" s="21">
        <f t="shared" ref="C54:E54" si="0">C355</f>
        <v>101</v>
      </c>
      <c r="D54" s="3" t="str">
        <f t="shared" si="0"/>
        <v>Sentier simple</v>
      </c>
      <c r="E54" s="7" t="str">
        <f t="shared" si="0"/>
        <v>ml</v>
      </c>
      <c r="F54" s="69"/>
    </row>
    <row r="55" spans="2:6" ht="15" customHeight="1" x14ac:dyDescent="0.25">
      <c r="B55" s="25" t="s">
        <v>29</v>
      </c>
      <c r="C55" s="21">
        <f>C371</f>
        <v>116</v>
      </c>
      <c r="D55" s="3" t="str">
        <f>D371</f>
        <v>Demontage de clôture</v>
      </c>
      <c r="E55" s="7" t="str">
        <f>E371</f>
        <v>ml</v>
      </c>
      <c r="F55" s="69"/>
    </row>
    <row r="59" spans="2:6" ht="15" customHeight="1" x14ac:dyDescent="0.25">
      <c r="C59" s="18" t="s">
        <v>20</v>
      </c>
      <c r="E59" s="46" t="s">
        <v>102</v>
      </c>
    </row>
    <row r="60" spans="2:6" ht="15" customHeight="1" x14ac:dyDescent="0.25">
      <c r="C60" s="20" t="s">
        <v>169</v>
      </c>
      <c r="D60" s="2" t="s">
        <v>2</v>
      </c>
      <c r="E60" s="2" t="s">
        <v>170</v>
      </c>
      <c r="F60" s="15" t="s">
        <v>173</v>
      </c>
    </row>
    <row r="61" spans="2:6" ht="15" customHeight="1" x14ac:dyDescent="0.25">
      <c r="B61" s="23" t="s">
        <v>30</v>
      </c>
      <c r="C61" s="21">
        <f t="shared" ref="C61:E61" si="1">C355</f>
        <v>101</v>
      </c>
      <c r="D61" s="3" t="str">
        <f t="shared" si="1"/>
        <v>Sentier simple</v>
      </c>
      <c r="E61" s="7" t="str">
        <f t="shared" si="1"/>
        <v>ml</v>
      </c>
      <c r="F61" s="70"/>
    </row>
    <row r="65" spans="2:7" ht="15" customHeight="1" x14ac:dyDescent="0.25">
      <c r="C65" s="18" t="s">
        <v>21</v>
      </c>
      <c r="E65" s="46" t="s">
        <v>103</v>
      </c>
    </row>
    <row r="66" spans="2:7" ht="15" customHeight="1" x14ac:dyDescent="0.25">
      <c r="C66" s="20" t="s">
        <v>169</v>
      </c>
      <c r="D66" s="2" t="s">
        <v>2</v>
      </c>
      <c r="E66" s="2" t="s">
        <v>170</v>
      </c>
      <c r="F66" s="15" t="s">
        <v>173</v>
      </c>
      <c r="G66" s="1"/>
    </row>
    <row r="67" spans="2:7" ht="15" customHeight="1" x14ac:dyDescent="0.25">
      <c r="B67" s="23" t="s">
        <v>31</v>
      </c>
      <c r="C67" s="21">
        <f>C355</f>
        <v>101</v>
      </c>
      <c r="D67" s="3" t="str">
        <f>D355</f>
        <v>Sentier simple</v>
      </c>
      <c r="E67" s="7" t="str">
        <f>E355</f>
        <v>ml</v>
      </c>
      <c r="F67" s="69"/>
    </row>
    <row r="71" spans="2:7" ht="15" customHeight="1" x14ac:dyDescent="0.25">
      <c r="C71" s="18" t="s">
        <v>5</v>
      </c>
      <c r="E71" s="46" t="s">
        <v>104</v>
      </c>
    </row>
    <row r="72" spans="2:7" ht="15" customHeight="1" x14ac:dyDescent="0.25">
      <c r="C72" s="20" t="s">
        <v>169</v>
      </c>
      <c r="D72" s="2" t="s">
        <v>2</v>
      </c>
      <c r="E72" s="2" t="s">
        <v>170</v>
      </c>
      <c r="F72" s="15" t="s">
        <v>173</v>
      </c>
    </row>
    <row r="73" spans="2:7" ht="15" customHeight="1" x14ac:dyDescent="0.25">
      <c r="B73" s="23" t="s">
        <v>34</v>
      </c>
      <c r="C73" s="21">
        <f>C355</f>
        <v>101</v>
      </c>
      <c r="D73" s="3" t="str">
        <f>D355</f>
        <v>Sentier simple</v>
      </c>
      <c r="E73" s="7" t="str">
        <f>E355</f>
        <v>ml</v>
      </c>
      <c r="F73" s="69"/>
    </row>
    <row r="77" spans="2:7" ht="15" customHeight="1" x14ac:dyDescent="0.25">
      <c r="C77" s="18" t="s">
        <v>32</v>
      </c>
      <c r="E77" s="46" t="s">
        <v>105</v>
      </c>
    </row>
    <row r="78" spans="2:7" ht="15" customHeight="1" x14ac:dyDescent="0.25">
      <c r="C78" s="20" t="s">
        <v>169</v>
      </c>
      <c r="D78" s="2" t="s">
        <v>2</v>
      </c>
      <c r="E78" s="2" t="s">
        <v>170</v>
      </c>
      <c r="F78" s="15" t="s">
        <v>173</v>
      </c>
    </row>
    <row r="79" spans="2:7" ht="15" customHeight="1" x14ac:dyDescent="0.25">
      <c r="B79" s="23" t="s">
        <v>35</v>
      </c>
      <c r="C79" s="21">
        <f>C355</f>
        <v>101</v>
      </c>
      <c r="D79" s="3" t="str">
        <f>D355</f>
        <v>Sentier simple</v>
      </c>
      <c r="E79" s="7" t="str">
        <f>E355</f>
        <v>ml</v>
      </c>
      <c r="F79" s="70"/>
    </row>
    <row r="83" spans="2:6" ht="15" customHeight="1" x14ac:dyDescent="0.25">
      <c r="C83" s="18" t="s">
        <v>33</v>
      </c>
      <c r="E83" s="46" t="s">
        <v>106</v>
      </c>
    </row>
    <row r="84" spans="2:6" ht="15" customHeight="1" x14ac:dyDescent="0.25">
      <c r="C84" s="20" t="s">
        <v>169</v>
      </c>
      <c r="D84" s="2" t="s">
        <v>2</v>
      </c>
      <c r="E84" s="2" t="s">
        <v>170</v>
      </c>
      <c r="F84" s="15" t="s">
        <v>173</v>
      </c>
    </row>
    <row r="85" spans="2:6" ht="15" customHeight="1" x14ac:dyDescent="0.25">
      <c r="B85" s="23" t="s">
        <v>36</v>
      </c>
      <c r="C85" s="21">
        <f>C355</f>
        <v>101</v>
      </c>
      <c r="D85" s="3" t="str">
        <f>D355</f>
        <v>Sentier simple</v>
      </c>
      <c r="E85" s="7" t="str">
        <f>E355</f>
        <v>ml</v>
      </c>
      <c r="F85" s="70"/>
    </row>
    <row r="89" spans="2:6" ht="15" customHeight="1" x14ac:dyDescent="0.25">
      <c r="C89" s="18" t="s">
        <v>37</v>
      </c>
      <c r="E89" s="46" t="s">
        <v>107</v>
      </c>
    </row>
    <row r="90" spans="2:6" ht="15" customHeight="1" x14ac:dyDescent="0.25">
      <c r="C90" s="20" t="s">
        <v>169</v>
      </c>
      <c r="D90" s="2" t="s">
        <v>2</v>
      </c>
      <c r="E90" s="2" t="s">
        <v>170</v>
      </c>
      <c r="F90" s="15" t="s">
        <v>173</v>
      </c>
    </row>
    <row r="91" spans="2:6" ht="15" customHeight="1" x14ac:dyDescent="0.25">
      <c r="B91" s="23" t="s">
        <v>56</v>
      </c>
      <c r="C91" s="21">
        <f>C355</f>
        <v>101</v>
      </c>
      <c r="D91" s="3" t="str">
        <f>D355</f>
        <v>Sentier simple</v>
      </c>
      <c r="E91" s="7" t="str">
        <f>E355</f>
        <v>ml</v>
      </c>
      <c r="F91" s="70"/>
    </row>
    <row r="92" spans="2:6" ht="15" customHeight="1" x14ac:dyDescent="0.25">
      <c r="B92" s="23" t="s">
        <v>56</v>
      </c>
      <c r="C92" s="21">
        <f t="shared" ref="C92:E92" si="2">C370</f>
        <v>115</v>
      </c>
      <c r="D92" s="3" t="str">
        <f t="shared" si="2"/>
        <v>Toiture enherbée de la loge</v>
      </c>
      <c r="E92" s="7" t="str">
        <f t="shared" si="2"/>
        <v>u</v>
      </c>
      <c r="F92" s="70"/>
    </row>
    <row r="95" spans="2:6" ht="46.7" customHeight="1" x14ac:dyDescent="0.25"/>
    <row r="96" spans="2:6" ht="15" customHeight="1" x14ac:dyDescent="0.25">
      <c r="C96" s="18" t="s">
        <v>38</v>
      </c>
      <c r="E96" s="46" t="s">
        <v>112</v>
      </c>
    </row>
    <row r="97" spans="2:6" ht="15" customHeight="1" x14ac:dyDescent="0.25">
      <c r="C97" s="20" t="s">
        <v>169</v>
      </c>
      <c r="D97" s="2" t="s">
        <v>2</v>
      </c>
      <c r="E97" s="2" t="s">
        <v>170</v>
      </c>
      <c r="F97" s="15" t="s">
        <v>173</v>
      </c>
    </row>
    <row r="98" spans="2:6" ht="15" customHeight="1" x14ac:dyDescent="0.25">
      <c r="B98" s="23" t="s">
        <v>62</v>
      </c>
      <c r="C98" s="21">
        <f>C355</f>
        <v>101</v>
      </c>
      <c r="D98" s="3" t="str">
        <f>D355</f>
        <v>Sentier simple</v>
      </c>
      <c r="E98" s="7" t="str">
        <f>E355</f>
        <v>ml</v>
      </c>
      <c r="F98" s="70"/>
    </row>
    <row r="102" spans="2:6" ht="15" customHeight="1" x14ac:dyDescent="0.25">
      <c r="C102" s="18" t="s">
        <v>39</v>
      </c>
      <c r="E102" s="46" t="s">
        <v>114</v>
      </c>
    </row>
    <row r="103" spans="2:6" ht="15" customHeight="1" x14ac:dyDescent="0.25">
      <c r="C103" s="20" t="s">
        <v>169</v>
      </c>
      <c r="D103" s="2" t="s">
        <v>2</v>
      </c>
      <c r="E103" s="2" t="s">
        <v>170</v>
      </c>
      <c r="F103" s="15" t="s">
        <v>173</v>
      </c>
    </row>
    <row r="104" spans="2:6" ht="15" customHeight="1" x14ac:dyDescent="0.25">
      <c r="B104" s="23" t="s">
        <v>63</v>
      </c>
      <c r="C104" s="21">
        <f t="shared" ref="C104:E105" si="3">C355</f>
        <v>101</v>
      </c>
      <c r="D104" s="3" t="str">
        <f t="shared" si="3"/>
        <v>Sentier simple</v>
      </c>
      <c r="E104" s="7" t="str">
        <f t="shared" si="3"/>
        <v>ml</v>
      </c>
      <c r="F104" s="70"/>
    </row>
    <row r="105" spans="2:6" ht="15" customHeight="1" x14ac:dyDescent="0.25">
      <c r="B105" s="23" t="s">
        <v>63</v>
      </c>
      <c r="C105" s="21">
        <f t="shared" si="3"/>
        <v>102</v>
      </c>
      <c r="D105" s="3" t="str">
        <f t="shared" si="3"/>
        <v>Assise de sentier</v>
      </c>
      <c r="E105" s="7" t="str">
        <f t="shared" si="3"/>
        <v>ml</v>
      </c>
      <c r="F105" s="70"/>
    </row>
    <row r="106" spans="2:6" ht="15" customHeight="1" x14ac:dyDescent="0.25">
      <c r="B106" s="26" t="s">
        <v>63</v>
      </c>
      <c r="C106" s="21">
        <f t="shared" ref="C106:E106" si="4">C360</f>
        <v>106</v>
      </c>
      <c r="D106" s="3" t="str">
        <f t="shared" si="4"/>
        <v>Coupe de taillis</v>
      </c>
      <c r="E106" s="7" t="str">
        <f t="shared" si="4"/>
        <v>m2</v>
      </c>
      <c r="F106" s="70"/>
    </row>
    <row r="110" spans="2:6" ht="15" customHeight="1" x14ac:dyDescent="0.25">
      <c r="C110" s="18" t="s">
        <v>40</v>
      </c>
      <c r="E110" s="46" t="s">
        <v>115</v>
      </c>
    </row>
    <row r="111" spans="2:6" ht="15" customHeight="1" x14ac:dyDescent="0.25">
      <c r="C111" s="20" t="s">
        <v>169</v>
      </c>
      <c r="D111" s="2" t="s">
        <v>2</v>
      </c>
      <c r="E111" s="2" t="s">
        <v>170</v>
      </c>
      <c r="F111" s="15" t="s">
        <v>173</v>
      </c>
    </row>
    <row r="112" spans="2:6" ht="15" customHeight="1" x14ac:dyDescent="0.25">
      <c r="B112" s="23" t="s">
        <v>64</v>
      </c>
      <c r="C112" s="21">
        <f t="shared" ref="C112:E112" si="5">C356</f>
        <v>102</v>
      </c>
      <c r="D112" s="3" t="str">
        <f t="shared" si="5"/>
        <v>Assise de sentier</v>
      </c>
      <c r="E112" s="7" t="str">
        <f t="shared" si="5"/>
        <v>ml</v>
      </c>
      <c r="F112" s="70"/>
    </row>
    <row r="116" spans="2:6" ht="15" customHeight="1" x14ac:dyDescent="0.25">
      <c r="C116" s="18" t="s">
        <v>41</v>
      </c>
      <c r="E116" s="46" t="s">
        <v>113</v>
      </c>
    </row>
    <row r="117" spans="2:6" ht="15" customHeight="1" x14ac:dyDescent="0.25">
      <c r="C117" s="20" t="s">
        <v>169</v>
      </c>
      <c r="D117" s="2" t="s">
        <v>2</v>
      </c>
      <c r="E117" s="2" t="s">
        <v>170</v>
      </c>
      <c r="F117" s="15" t="s">
        <v>173</v>
      </c>
    </row>
    <row r="118" spans="2:6" ht="15" customHeight="1" x14ac:dyDescent="0.25">
      <c r="B118" s="23" t="s">
        <v>65</v>
      </c>
      <c r="C118" s="21">
        <f t="shared" ref="C118:E118" si="6">C356</f>
        <v>102</v>
      </c>
      <c r="D118" s="3" t="str">
        <f t="shared" si="6"/>
        <v>Assise de sentier</v>
      </c>
      <c r="E118" s="7" t="str">
        <f t="shared" si="6"/>
        <v>ml</v>
      </c>
      <c r="F118" s="70"/>
    </row>
    <row r="119" spans="2:6" ht="15" customHeight="1" x14ac:dyDescent="0.25">
      <c r="B119" s="23" t="s">
        <v>65</v>
      </c>
      <c r="C119" s="21">
        <f t="shared" ref="C119:E119" si="7">C360</f>
        <v>106</v>
      </c>
      <c r="D119" s="3" t="str">
        <f t="shared" si="7"/>
        <v>Coupe de taillis</v>
      </c>
      <c r="E119" s="7" t="str">
        <f t="shared" si="7"/>
        <v>m2</v>
      </c>
      <c r="F119" s="70"/>
    </row>
    <row r="123" spans="2:6" ht="15" customHeight="1" x14ac:dyDescent="0.25">
      <c r="C123" s="18" t="s">
        <v>42</v>
      </c>
      <c r="E123" s="46" t="s">
        <v>116</v>
      </c>
    </row>
    <row r="124" spans="2:6" ht="15" customHeight="1" x14ac:dyDescent="0.25">
      <c r="C124" s="20" t="s">
        <v>169</v>
      </c>
      <c r="D124" s="2" t="s">
        <v>2</v>
      </c>
      <c r="E124" s="2" t="s">
        <v>170</v>
      </c>
      <c r="F124" s="15" t="s">
        <v>173</v>
      </c>
    </row>
    <row r="125" spans="2:6" ht="15" customHeight="1" x14ac:dyDescent="0.25">
      <c r="B125" s="23" t="s">
        <v>66</v>
      </c>
      <c r="C125" s="21">
        <f>C355</f>
        <v>101</v>
      </c>
      <c r="D125" s="3" t="str">
        <f>D355</f>
        <v>Sentier simple</v>
      </c>
      <c r="E125" s="7" t="str">
        <f>E355</f>
        <v>ml</v>
      </c>
      <c r="F125" s="69"/>
    </row>
    <row r="126" spans="2:6" ht="15" customHeight="1" x14ac:dyDescent="0.25">
      <c r="B126" s="23" t="s">
        <v>66</v>
      </c>
      <c r="C126" s="21">
        <f>C366</f>
        <v>111</v>
      </c>
      <c r="D126" s="3" t="str">
        <f>D366</f>
        <v>Déblais - remblais, nivellement</v>
      </c>
      <c r="E126" s="7" t="str">
        <f>E366</f>
        <v>m3</v>
      </c>
      <c r="F126" s="69"/>
    </row>
    <row r="130" spans="2:6" ht="15" customHeight="1" x14ac:dyDescent="0.25">
      <c r="C130" s="18" t="s">
        <v>43</v>
      </c>
      <c r="E130" s="46" t="s">
        <v>117</v>
      </c>
    </row>
    <row r="131" spans="2:6" ht="15" customHeight="1" x14ac:dyDescent="0.25">
      <c r="C131" s="20" t="s">
        <v>169</v>
      </c>
      <c r="D131" s="2" t="s">
        <v>2</v>
      </c>
      <c r="E131" s="2" t="s">
        <v>170</v>
      </c>
      <c r="F131" s="15" t="s">
        <v>173</v>
      </c>
    </row>
    <row r="132" spans="2:6" ht="15" customHeight="1" x14ac:dyDescent="0.25">
      <c r="B132" s="23" t="s">
        <v>67</v>
      </c>
      <c r="C132" s="21">
        <f>C355</f>
        <v>101</v>
      </c>
      <c r="D132" s="3" t="str">
        <f>D355</f>
        <v>Sentier simple</v>
      </c>
      <c r="E132" s="7" t="str">
        <f>E355</f>
        <v>ml</v>
      </c>
      <c r="F132" s="69"/>
    </row>
    <row r="133" spans="2:6" ht="15" customHeight="1" x14ac:dyDescent="0.25">
      <c r="B133" s="23" t="s">
        <v>67</v>
      </c>
      <c r="C133" s="21">
        <f>C366</f>
        <v>111</v>
      </c>
      <c r="D133" s="3" t="str">
        <f>D366</f>
        <v>Déblais - remblais, nivellement</v>
      </c>
      <c r="E133" s="7" t="str">
        <f>E366</f>
        <v>m3</v>
      </c>
      <c r="F133" s="69"/>
    </row>
    <row r="134" spans="2:6" ht="15" customHeight="1" x14ac:dyDescent="0.25">
      <c r="B134" s="23" t="s">
        <v>67</v>
      </c>
      <c r="C134" s="21">
        <f t="shared" ref="C134:E134" si="8">C372</f>
        <v>117</v>
      </c>
      <c r="D134" s="3" t="str">
        <f t="shared" si="8"/>
        <v>Nettoyage des pierres</v>
      </c>
      <c r="E134" s="7" t="str">
        <f t="shared" si="8"/>
        <v>m3</v>
      </c>
      <c r="F134" s="69"/>
    </row>
    <row r="138" spans="2:6" ht="15" customHeight="1" x14ac:dyDescent="0.25">
      <c r="C138" s="18" t="s">
        <v>44</v>
      </c>
      <c r="E138" s="46" t="s">
        <v>118</v>
      </c>
    </row>
    <row r="139" spans="2:6" ht="15" customHeight="1" x14ac:dyDescent="0.25">
      <c r="C139" s="20" t="s">
        <v>169</v>
      </c>
      <c r="D139" s="2" t="s">
        <v>2</v>
      </c>
      <c r="E139" s="2" t="s">
        <v>170</v>
      </c>
      <c r="F139" s="15" t="s">
        <v>173</v>
      </c>
    </row>
    <row r="140" spans="2:6" ht="15" customHeight="1" x14ac:dyDescent="0.25">
      <c r="B140" s="23" t="s">
        <v>68</v>
      </c>
      <c r="C140" s="21">
        <f t="shared" ref="C140:E140" si="9">C355</f>
        <v>101</v>
      </c>
      <c r="D140" s="3" t="str">
        <f t="shared" si="9"/>
        <v>Sentier simple</v>
      </c>
      <c r="E140" s="7" t="str">
        <f t="shared" si="9"/>
        <v>ml</v>
      </c>
      <c r="F140" s="70"/>
    </row>
    <row r="143" spans="2:6" ht="15" customHeight="1" x14ac:dyDescent="0.25">
      <c r="C143" s="47"/>
      <c r="D143" s="48"/>
      <c r="E143" s="49"/>
    </row>
    <row r="144" spans="2:6" ht="15" customHeight="1" x14ac:dyDescent="0.25">
      <c r="C144" s="18" t="s">
        <v>45</v>
      </c>
      <c r="E144" s="46" t="s">
        <v>119</v>
      </c>
    </row>
    <row r="145" spans="2:6" ht="15" customHeight="1" x14ac:dyDescent="0.25">
      <c r="C145" s="20" t="s">
        <v>169</v>
      </c>
      <c r="D145" s="2" t="s">
        <v>2</v>
      </c>
      <c r="E145" s="2" t="s">
        <v>170</v>
      </c>
      <c r="F145" s="15" t="s">
        <v>173</v>
      </c>
    </row>
    <row r="146" spans="2:6" ht="15" customHeight="1" x14ac:dyDescent="0.25">
      <c r="B146" s="23" t="s">
        <v>69</v>
      </c>
      <c r="C146" s="43">
        <f t="shared" ref="C146:E146" si="10">C356</f>
        <v>102</v>
      </c>
      <c r="D146" s="44" t="str">
        <f t="shared" si="10"/>
        <v>Assise de sentier</v>
      </c>
      <c r="E146" s="45" t="str">
        <f t="shared" si="10"/>
        <v>ml</v>
      </c>
      <c r="F146" s="71"/>
    </row>
    <row r="147" spans="2:6" ht="15" customHeight="1" x14ac:dyDescent="0.25">
      <c r="B147" s="23" t="s">
        <v>69</v>
      </c>
      <c r="C147" s="21">
        <f t="shared" ref="C147:E149" si="11">C364</f>
        <v>109</v>
      </c>
      <c r="D147" s="3" t="str">
        <f t="shared" si="11"/>
        <v>Décompactage</v>
      </c>
      <c r="E147" s="7" t="str">
        <f t="shared" si="11"/>
        <v>m2</v>
      </c>
      <c r="F147" s="69"/>
    </row>
    <row r="148" spans="2:6" ht="15" customHeight="1" x14ac:dyDescent="0.25">
      <c r="B148" s="23" t="s">
        <v>69</v>
      </c>
      <c r="C148" s="21">
        <f t="shared" si="11"/>
        <v>110</v>
      </c>
      <c r="D148" s="3" t="str">
        <f t="shared" si="11"/>
        <v>Fascine de blocage</v>
      </c>
      <c r="E148" s="7" t="str">
        <f t="shared" si="11"/>
        <v>ml</v>
      </c>
      <c r="F148" s="69"/>
    </row>
    <row r="149" spans="2:6" ht="15" customHeight="1" x14ac:dyDescent="0.25">
      <c r="B149" s="23" t="s">
        <v>69</v>
      </c>
      <c r="C149" s="21">
        <f t="shared" si="11"/>
        <v>111</v>
      </c>
      <c r="D149" s="3" t="str">
        <f t="shared" si="11"/>
        <v>Déblais - remblais, nivellement</v>
      </c>
      <c r="E149" s="7" t="str">
        <f t="shared" si="11"/>
        <v>m3</v>
      </c>
      <c r="F149" s="69"/>
    </row>
    <row r="153" spans="2:6" ht="15" customHeight="1" x14ac:dyDescent="0.25">
      <c r="C153" s="18" t="s">
        <v>46</v>
      </c>
      <c r="E153" s="46" t="s">
        <v>120</v>
      </c>
    </row>
    <row r="154" spans="2:6" ht="15" customHeight="1" x14ac:dyDescent="0.25">
      <c r="C154" s="20" t="s">
        <v>169</v>
      </c>
      <c r="D154" s="2" t="s">
        <v>2</v>
      </c>
      <c r="E154" s="2" t="s">
        <v>170</v>
      </c>
      <c r="F154" s="15" t="s">
        <v>173</v>
      </c>
    </row>
    <row r="155" spans="2:6" ht="15" customHeight="1" x14ac:dyDescent="0.25">
      <c r="B155" s="23" t="s">
        <v>70</v>
      </c>
      <c r="C155" s="21">
        <f>C355</f>
        <v>101</v>
      </c>
      <c r="D155" s="3" t="str">
        <f>D355</f>
        <v>Sentier simple</v>
      </c>
      <c r="E155" s="7" t="str">
        <f>E355</f>
        <v>ml</v>
      </c>
      <c r="F155" s="69"/>
    </row>
    <row r="156" spans="2:6" ht="15" customHeight="1" x14ac:dyDescent="0.25">
      <c r="B156" s="23" t="s">
        <v>70</v>
      </c>
      <c r="C156" s="21">
        <f t="shared" ref="C156:E156" si="12">C356</f>
        <v>102</v>
      </c>
      <c r="D156" s="3" t="str">
        <f t="shared" si="12"/>
        <v>Assise de sentier</v>
      </c>
      <c r="E156" s="7" t="str">
        <f t="shared" si="12"/>
        <v>ml</v>
      </c>
      <c r="F156" s="70"/>
    </row>
    <row r="160" spans="2:6" ht="15" customHeight="1" x14ac:dyDescent="0.25">
      <c r="C160" s="18" t="s">
        <v>47</v>
      </c>
      <c r="E160" s="46" t="s">
        <v>121</v>
      </c>
    </row>
    <row r="161" spans="2:6" ht="15" customHeight="1" x14ac:dyDescent="0.25">
      <c r="C161" s="20" t="s">
        <v>169</v>
      </c>
      <c r="D161" s="2" t="s">
        <v>2</v>
      </c>
      <c r="E161" s="2" t="s">
        <v>170</v>
      </c>
      <c r="F161" s="15" t="s">
        <v>173</v>
      </c>
    </row>
    <row r="162" spans="2:6" ht="15" customHeight="1" x14ac:dyDescent="0.25">
      <c r="B162" s="23" t="s">
        <v>71</v>
      </c>
      <c r="C162" s="21">
        <f>C355</f>
        <v>101</v>
      </c>
      <c r="D162" s="3" t="str">
        <f>D355</f>
        <v>Sentier simple</v>
      </c>
      <c r="E162" s="7" t="str">
        <f>E355</f>
        <v>ml</v>
      </c>
      <c r="F162" s="69"/>
    </row>
    <row r="163" spans="2:6" ht="15" customHeight="1" x14ac:dyDescent="0.25">
      <c r="B163" s="23" t="s">
        <v>71</v>
      </c>
      <c r="C163" s="21">
        <f t="shared" ref="C163:E163" si="13">C356</f>
        <v>102</v>
      </c>
      <c r="D163" s="3" t="str">
        <f t="shared" si="13"/>
        <v>Assise de sentier</v>
      </c>
      <c r="E163" s="7" t="str">
        <f t="shared" si="13"/>
        <v>ml</v>
      </c>
      <c r="F163" s="69"/>
    </row>
    <row r="167" spans="2:6" ht="15" customHeight="1" x14ac:dyDescent="0.25">
      <c r="C167" s="18" t="s">
        <v>48</v>
      </c>
      <c r="E167" s="46" t="s">
        <v>122</v>
      </c>
    </row>
    <row r="168" spans="2:6" ht="15" customHeight="1" x14ac:dyDescent="0.25">
      <c r="C168" s="20" t="s">
        <v>169</v>
      </c>
      <c r="D168" s="2" t="s">
        <v>2</v>
      </c>
      <c r="E168" s="2" t="s">
        <v>170</v>
      </c>
      <c r="F168" s="72" t="s">
        <v>173</v>
      </c>
    </row>
    <row r="169" spans="2:6" ht="15" customHeight="1" x14ac:dyDescent="0.25">
      <c r="B169" s="23" t="s">
        <v>72</v>
      </c>
      <c r="C169" s="21">
        <f>C355</f>
        <v>101</v>
      </c>
      <c r="D169" s="3" t="str">
        <f>D355</f>
        <v>Sentier simple</v>
      </c>
      <c r="E169" s="7" t="str">
        <f>E355</f>
        <v>ml</v>
      </c>
      <c r="F169" s="69"/>
    </row>
    <row r="170" spans="2:6" ht="15" customHeight="1" x14ac:dyDescent="0.25">
      <c r="B170" s="23" t="s">
        <v>72</v>
      </c>
      <c r="C170" s="21">
        <f t="shared" ref="C170:E170" si="14">C359</f>
        <v>105</v>
      </c>
      <c r="D170" s="3" t="str">
        <f t="shared" si="14"/>
        <v>Debroussaillage, coupe d'arbustes</v>
      </c>
      <c r="E170" s="7" t="str">
        <f t="shared" si="14"/>
        <v>m2</v>
      </c>
      <c r="F170" s="69"/>
    </row>
    <row r="174" spans="2:6" ht="15" customHeight="1" x14ac:dyDescent="0.25">
      <c r="C174" s="18" t="s">
        <v>49</v>
      </c>
      <c r="E174" s="46" t="s">
        <v>123</v>
      </c>
    </row>
    <row r="175" spans="2:6" ht="15" customHeight="1" x14ac:dyDescent="0.25">
      <c r="C175" s="20" t="s">
        <v>169</v>
      </c>
      <c r="D175" s="2" t="s">
        <v>2</v>
      </c>
      <c r="E175" s="2" t="s">
        <v>170</v>
      </c>
      <c r="F175" s="15" t="s">
        <v>173</v>
      </c>
    </row>
    <row r="176" spans="2:6" ht="15" customHeight="1" x14ac:dyDescent="0.25">
      <c r="B176" s="23" t="s">
        <v>73</v>
      </c>
      <c r="C176" s="21">
        <f>C355</f>
        <v>101</v>
      </c>
      <c r="D176" s="3" t="str">
        <f>D355</f>
        <v>Sentier simple</v>
      </c>
      <c r="E176" s="7" t="str">
        <f>E355</f>
        <v>ml</v>
      </c>
      <c r="F176" s="69"/>
    </row>
    <row r="177" spans="2:6" ht="15" customHeight="1" x14ac:dyDescent="0.25">
      <c r="B177" s="23" t="s">
        <v>73</v>
      </c>
      <c r="C177" s="21">
        <f>C358</f>
        <v>104</v>
      </c>
      <c r="D177" s="3" t="str">
        <f>D358</f>
        <v>Coupe et évacuation d'arbre au sol</v>
      </c>
      <c r="E177" s="7" t="str">
        <f>E358</f>
        <v>u</v>
      </c>
      <c r="F177" s="69"/>
    </row>
    <row r="178" spans="2:6" ht="15" customHeight="1" x14ac:dyDescent="0.25">
      <c r="B178" s="23" t="s">
        <v>73</v>
      </c>
      <c r="C178" s="21">
        <f t="shared" ref="C178:E178" si="15">C359</f>
        <v>105</v>
      </c>
      <c r="D178" s="3" t="str">
        <f t="shared" si="15"/>
        <v>Debroussaillage, coupe d'arbustes</v>
      </c>
      <c r="E178" s="7" t="str">
        <f t="shared" si="15"/>
        <v>m2</v>
      </c>
      <c r="F178" s="69"/>
    </row>
    <row r="181" spans="2:6" ht="18" customHeight="1" x14ac:dyDescent="0.25"/>
    <row r="182" spans="2:6" ht="15" customHeight="1" x14ac:dyDescent="0.25">
      <c r="C182" s="18" t="s">
        <v>50</v>
      </c>
      <c r="E182" s="46" t="s">
        <v>124</v>
      </c>
    </row>
    <row r="183" spans="2:6" ht="15" customHeight="1" x14ac:dyDescent="0.25">
      <c r="C183" s="20" t="s">
        <v>169</v>
      </c>
      <c r="D183" s="2" t="s">
        <v>2</v>
      </c>
      <c r="E183" s="2" t="s">
        <v>170</v>
      </c>
      <c r="F183" s="15" t="s">
        <v>173</v>
      </c>
    </row>
    <row r="184" spans="2:6" ht="15" customHeight="1" x14ac:dyDescent="0.25">
      <c r="B184" s="23" t="s">
        <v>74</v>
      </c>
      <c r="C184" s="21">
        <f t="shared" ref="C184:E185" si="16">C355</f>
        <v>101</v>
      </c>
      <c r="D184" s="3" t="str">
        <f t="shared" si="16"/>
        <v>Sentier simple</v>
      </c>
      <c r="E184" s="7" t="str">
        <f t="shared" si="16"/>
        <v>ml</v>
      </c>
      <c r="F184" s="69"/>
    </row>
    <row r="185" spans="2:6" ht="15" customHeight="1" x14ac:dyDescent="0.25">
      <c r="B185" s="23" t="s">
        <v>74</v>
      </c>
      <c r="C185" s="21">
        <f t="shared" si="16"/>
        <v>102</v>
      </c>
      <c r="D185" s="3" t="str">
        <f t="shared" si="16"/>
        <v>Assise de sentier</v>
      </c>
      <c r="E185" s="7" t="str">
        <f t="shared" si="16"/>
        <v>ml</v>
      </c>
      <c r="F185" s="69"/>
    </row>
    <row r="189" spans="2:6" ht="15" customHeight="1" x14ac:dyDescent="0.25">
      <c r="C189" s="18" t="s">
        <v>51</v>
      </c>
      <c r="E189" s="46" t="s">
        <v>125</v>
      </c>
    </row>
    <row r="190" spans="2:6" ht="15" customHeight="1" x14ac:dyDescent="0.25">
      <c r="C190" s="20" t="s">
        <v>169</v>
      </c>
      <c r="D190" s="2" t="s">
        <v>2</v>
      </c>
      <c r="E190" s="2" t="s">
        <v>170</v>
      </c>
      <c r="F190" s="15" t="s">
        <v>173</v>
      </c>
    </row>
    <row r="191" spans="2:6" ht="15" customHeight="1" x14ac:dyDescent="0.25">
      <c r="B191" s="23" t="s">
        <v>75</v>
      </c>
      <c r="C191" s="21">
        <f t="shared" ref="C191:E191" si="17">C356</f>
        <v>102</v>
      </c>
      <c r="D191" s="3" t="str">
        <f t="shared" si="17"/>
        <v>Assise de sentier</v>
      </c>
      <c r="E191" s="7" t="str">
        <f t="shared" si="17"/>
        <v>ml</v>
      </c>
      <c r="F191" s="69"/>
    </row>
    <row r="195" spans="2:6" ht="15" customHeight="1" x14ac:dyDescent="0.25">
      <c r="C195" s="18" t="s">
        <v>52</v>
      </c>
      <c r="E195" s="46" t="s">
        <v>165</v>
      </c>
    </row>
    <row r="196" spans="2:6" ht="15" customHeight="1" x14ac:dyDescent="0.25">
      <c r="C196" s="20" t="s">
        <v>169</v>
      </c>
      <c r="D196" s="2" t="s">
        <v>2</v>
      </c>
      <c r="E196" s="2" t="s">
        <v>170</v>
      </c>
      <c r="F196" s="15" t="s">
        <v>173</v>
      </c>
    </row>
    <row r="197" spans="2:6" ht="15" customHeight="1" x14ac:dyDescent="0.25">
      <c r="B197" s="23" t="s">
        <v>76</v>
      </c>
      <c r="C197" s="21">
        <f t="shared" ref="C197:E197" si="18">C356</f>
        <v>102</v>
      </c>
      <c r="D197" s="3" t="str">
        <f t="shared" si="18"/>
        <v>Assise de sentier</v>
      </c>
      <c r="E197" s="7" t="str">
        <f t="shared" si="18"/>
        <v>ml</v>
      </c>
      <c r="F197" s="69"/>
    </row>
    <row r="198" spans="2:6" ht="15" customHeight="1" x14ac:dyDescent="0.25">
      <c r="B198" s="25" t="s">
        <v>76</v>
      </c>
      <c r="C198" s="21">
        <f>C366</f>
        <v>111</v>
      </c>
      <c r="D198" s="3" t="str">
        <f>D366</f>
        <v>Déblais - remblais, nivellement</v>
      </c>
      <c r="E198" s="7" t="str">
        <f>E366</f>
        <v>m3</v>
      </c>
      <c r="F198" s="69"/>
    </row>
    <row r="202" spans="2:6" ht="15" customHeight="1" x14ac:dyDescent="0.25">
      <c r="C202" s="18" t="s">
        <v>53</v>
      </c>
      <c r="E202" s="46" t="s">
        <v>166</v>
      </c>
    </row>
    <row r="203" spans="2:6" ht="15" customHeight="1" x14ac:dyDescent="0.25">
      <c r="C203" s="20" t="s">
        <v>169</v>
      </c>
      <c r="D203" s="2" t="s">
        <v>2</v>
      </c>
      <c r="E203" s="2" t="s">
        <v>170</v>
      </c>
      <c r="F203" s="15" t="s">
        <v>173</v>
      </c>
    </row>
    <row r="204" spans="2:6" ht="15" customHeight="1" x14ac:dyDescent="0.25">
      <c r="B204" s="25" t="str">
        <f>RIGHT(C202,2)&amp;"-"</f>
        <v>30-</v>
      </c>
      <c r="C204" s="21">
        <f t="shared" ref="C204:E204" si="19">C356</f>
        <v>102</v>
      </c>
      <c r="D204" s="3" t="str">
        <f t="shared" si="19"/>
        <v>Assise de sentier</v>
      </c>
      <c r="E204" s="7" t="str">
        <f t="shared" si="19"/>
        <v>ml</v>
      </c>
      <c r="F204" s="69"/>
    </row>
    <row r="205" spans="2:6" ht="15" customHeight="1" x14ac:dyDescent="0.25">
      <c r="B205" s="25" t="s">
        <v>90</v>
      </c>
      <c r="C205" s="21">
        <f>C375</f>
        <v>120</v>
      </c>
      <c r="D205" s="3" t="str">
        <f>D375</f>
        <v>Fascine de soutènement</v>
      </c>
      <c r="E205" s="7" t="str">
        <f>E375</f>
        <v>ml</v>
      </c>
      <c r="F205" s="69"/>
    </row>
    <row r="209" spans="2:6" ht="15" customHeight="1" x14ac:dyDescent="0.25">
      <c r="C209" s="18" t="s">
        <v>167</v>
      </c>
      <c r="E209" s="46" t="s">
        <v>168</v>
      </c>
    </row>
    <row r="210" spans="2:6" ht="15" customHeight="1" x14ac:dyDescent="0.25">
      <c r="C210" s="20" t="s">
        <v>169</v>
      </c>
      <c r="D210" s="2" t="s">
        <v>2</v>
      </c>
      <c r="E210" s="2" t="s">
        <v>170</v>
      </c>
      <c r="F210" s="15" t="s">
        <v>173</v>
      </c>
    </row>
    <row r="211" spans="2:6" ht="15" customHeight="1" x14ac:dyDescent="0.25">
      <c r="B211" s="25" t="s">
        <v>110</v>
      </c>
      <c r="C211" s="21">
        <f t="shared" ref="C211:E212" si="20">C355</f>
        <v>101</v>
      </c>
      <c r="D211" s="3" t="str">
        <f t="shared" si="20"/>
        <v>Sentier simple</v>
      </c>
      <c r="E211" s="7" t="str">
        <f t="shared" si="20"/>
        <v>ml</v>
      </c>
      <c r="F211" s="69"/>
    </row>
    <row r="212" spans="2:6" ht="15" customHeight="1" x14ac:dyDescent="0.25">
      <c r="B212" s="25" t="s">
        <v>110</v>
      </c>
      <c r="C212" s="21">
        <f t="shared" si="20"/>
        <v>102</v>
      </c>
      <c r="D212" s="3" t="str">
        <f t="shared" si="20"/>
        <v>Assise de sentier</v>
      </c>
      <c r="E212" s="7" t="str">
        <f t="shared" si="20"/>
        <v>ml</v>
      </c>
      <c r="F212" s="69"/>
    </row>
    <row r="216" spans="2:6" ht="15" customHeight="1" x14ac:dyDescent="0.25">
      <c r="C216" s="18" t="s">
        <v>108</v>
      </c>
      <c r="E216" s="46" t="s">
        <v>109</v>
      </c>
    </row>
    <row r="217" spans="2:6" ht="15" customHeight="1" x14ac:dyDescent="0.25">
      <c r="C217" s="20" t="s">
        <v>169</v>
      </c>
      <c r="D217" s="2" t="s">
        <v>2</v>
      </c>
      <c r="E217" s="2" t="s">
        <v>170</v>
      </c>
      <c r="F217" s="15" t="s">
        <v>173</v>
      </c>
    </row>
    <row r="218" spans="2:6" ht="15" customHeight="1" x14ac:dyDescent="0.25">
      <c r="B218" s="25" t="s">
        <v>111</v>
      </c>
      <c r="C218" s="21">
        <f t="shared" ref="C218:E218" si="21">C356</f>
        <v>102</v>
      </c>
      <c r="D218" s="3" t="str">
        <f t="shared" si="21"/>
        <v>Assise de sentier</v>
      </c>
      <c r="E218" s="7" t="str">
        <f t="shared" si="21"/>
        <v>ml</v>
      </c>
      <c r="F218" s="69"/>
    </row>
    <row r="222" spans="2:6" ht="15" customHeight="1" x14ac:dyDescent="0.25">
      <c r="C222" s="18" t="s">
        <v>54</v>
      </c>
      <c r="E222" s="46" t="s">
        <v>126</v>
      </c>
    </row>
    <row r="223" spans="2:6" ht="15" customHeight="1" x14ac:dyDescent="0.25">
      <c r="C223" s="20" t="s">
        <v>169</v>
      </c>
      <c r="D223" s="2" t="s">
        <v>2</v>
      </c>
      <c r="E223" s="2" t="s">
        <v>170</v>
      </c>
      <c r="F223" s="15" t="s">
        <v>173</v>
      </c>
    </row>
    <row r="224" spans="2:6" ht="15" customHeight="1" x14ac:dyDescent="0.25">
      <c r="B224" s="25" t="str">
        <f>RIGHT(C222,2)&amp;"-"</f>
        <v>32-</v>
      </c>
      <c r="C224" s="21">
        <f>C371</f>
        <v>116</v>
      </c>
      <c r="D224" s="3" t="str">
        <f>D371</f>
        <v>Demontage de clôture</v>
      </c>
      <c r="E224" s="7" t="str">
        <f>E371</f>
        <v>ml</v>
      </c>
      <c r="F224" s="69"/>
    </row>
    <row r="225" spans="2:6" ht="15" customHeight="1" x14ac:dyDescent="0.25">
      <c r="C225" s="19"/>
    </row>
    <row r="226" spans="2:6" ht="15" customHeight="1" x14ac:dyDescent="0.25">
      <c r="C226" s="19"/>
    </row>
    <row r="227" spans="2:6" ht="15" customHeight="1" x14ac:dyDescent="0.25">
      <c r="C227" s="18"/>
    </row>
    <row r="228" spans="2:6" ht="15" customHeight="1" x14ac:dyDescent="0.25">
      <c r="C228" s="18" t="s">
        <v>55</v>
      </c>
      <c r="E228" s="46" t="s">
        <v>127</v>
      </c>
    </row>
    <row r="229" spans="2:6" ht="15" customHeight="1" x14ac:dyDescent="0.25">
      <c r="C229" s="20" t="s">
        <v>169</v>
      </c>
      <c r="D229" s="2" t="s">
        <v>2</v>
      </c>
      <c r="E229" s="2" t="s">
        <v>170</v>
      </c>
      <c r="F229" s="15" t="s">
        <v>173</v>
      </c>
    </row>
    <row r="230" spans="2:6" ht="15" customHeight="1" x14ac:dyDescent="0.25">
      <c r="B230" s="25" t="str">
        <f>RIGHT(C228,2)&amp;"-"</f>
        <v>33-</v>
      </c>
      <c r="C230" s="21">
        <f t="shared" ref="C230:E230" si="22">C373</f>
        <v>118</v>
      </c>
      <c r="D230" s="3" t="str">
        <f t="shared" si="22"/>
        <v>Taille des branches basses</v>
      </c>
      <c r="E230" s="7" t="str">
        <f t="shared" si="22"/>
        <v>u</v>
      </c>
      <c r="F230" s="69"/>
    </row>
    <row r="234" spans="2:6" ht="15" customHeight="1" x14ac:dyDescent="0.25">
      <c r="C234" s="18" t="s">
        <v>57</v>
      </c>
      <c r="E234" s="46" t="s">
        <v>128</v>
      </c>
    </row>
    <row r="235" spans="2:6" ht="15" customHeight="1" x14ac:dyDescent="0.25">
      <c r="C235" s="20" t="s">
        <v>169</v>
      </c>
      <c r="D235" s="2" t="s">
        <v>2</v>
      </c>
      <c r="E235" s="2" t="s">
        <v>170</v>
      </c>
      <c r="F235" s="15" t="s">
        <v>173</v>
      </c>
    </row>
    <row r="236" spans="2:6" ht="15" customHeight="1" x14ac:dyDescent="0.25">
      <c r="B236" s="25" t="str">
        <f>RIGHT(C234,2)&amp;"-"</f>
        <v>34-</v>
      </c>
      <c r="C236" s="21">
        <f t="shared" ref="C236:E236" si="23">C355</f>
        <v>101</v>
      </c>
      <c r="D236" s="3" t="str">
        <f t="shared" si="23"/>
        <v>Sentier simple</v>
      </c>
      <c r="E236" s="7" t="str">
        <f t="shared" si="23"/>
        <v>ml</v>
      </c>
      <c r="F236" s="69"/>
    </row>
    <row r="237" spans="2:6" ht="15" customHeight="1" x14ac:dyDescent="0.25">
      <c r="B237" s="25" t="str">
        <f>RIGHT(C234,2)&amp;"-"</f>
        <v>34-</v>
      </c>
      <c r="C237" s="21">
        <f>C371</f>
        <v>116</v>
      </c>
      <c r="D237" s="3" t="str">
        <f>D371</f>
        <v>Demontage de clôture</v>
      </c>
      <c r="E237" s="7" t="str">
        <f>E371</f>
        <v>ml</v>
      </c>
      <c r="F237" s="69"/>
    </row>
    <row r="241" spans="2:6" ht="15" customHeight="1" x14ac:dyDescent="0.25">
      <c r="C241" s="18" t="s">
        <v>58</v>
      </c>
      <c r="E241" s="46" t="s">
        <v>129</v>
      </c>
    </row>
    <row r="242" spans="2:6" ht="15" customHeight="1" x14ac:dyDescent="0.25">
      <c r="C242" s="20" t="s">
        <v>169</v>
      </c>
      <c r="D242" s="2" t="s">
        <v>2</v>
      </c>
      <c r="E242" s="2" t="s">
        <v>170</v>
      </c>
      <c r="F242" s="15" t="s">
        <v>173</v>
      </c>
    </row>
    <row r="243" spans="2:6" ht="15" customHeight="1" x14ac:dyDescent="0.25">
      <c r="B243" s="25" t="str">
        <f>RIGHT(C241,2)&amp;"-"</f>
        <v>35-</v>
      </c>
      <c r="C243" s="21">
        <f t="shared" ref="C243:E243" si="24">C355</f>
        <v>101</v>
      </c>
      <c r="D243" s="3" t="str">
        <f t="shared" si="24"/>
        <v>Sentier simple</v>
      </c>
      <c r="E243" s="7" t="str">
        <f t="shared" si="24"/>
        <v>ml</v>
      </c>
      <c r="F243" s="69"/>
    </row>
    <row r="247" spans="2:6" ht="15" customHeight="1" x14ac:dyDescent="0.25">
      <c r="C247" s="18" t="s">
        <v>59</v>
      </c>
      <c r="E247" s="46" t="s">
        <v>130</v>
      </c>
    </row>
    <row r="248" spans="2:6" ht="15" customHeight="1" x14ac:dyDescent="0.25">
      <c r="C248" s="20" t="s">
        <v>169</v>
      </c>
      <c r="D248" s="2" t="s">
        <v>2</v>
      </c>
      <c r="E248" s="2" t="s">
        <v>170</v>
      </c>
      <c r="F248" s="15" t="s">
        <v>173</v>
      </c>
    </row>
    <row r="249" spans="2:6" ht="15" customHeight="1" x14ac:dyDescent="0.25">
      <c r="B249" s="25" t="str">
        <f>RIGHT(C247,2)&amp;"-"</f>
        <v>36-</v>
      </c>
      <c r="C249" s="21">
        <f t="shared" ref="C249:E249" si="25">C356</f>
        <v>102</v>
      </c>
      <c r="D249" s="3" t="str">
        <f t="shared" si="25"/>
        <v>Assise de sentier</v>
      </c>
      <c r="E249" s="7" t="str">
        <f t="shared" si="25"/>
        <v>ml</v>
      </c>
      <c r="F249" s="69"/>
    </row>
    <row r="253" spans="2:6" ht="15" customHeight="1" x14ac:dyDescent="0.25">
      <c r="C253" s="18" t="s">
        <v>60</v>
      </c>
      <c r="E253" s="46" t="s">
        <v>131</v>
      </c>
    </row>
    <row r="254" spans="2:6" ht="15" customHeight="1" x14ac:dyDescent="0.25">
      <c r="C254" s="20" t="s">
        <v>169</v>
      </c>
      <c r="D254" s="2" t="s">
        <v>2</v>
      </c>
      <c r="E254" s="2" t="s">
        <v>170</v>
      </c>
      <c r="F254" s="15" t="s">
        <v>173</v>
      </c>
    </row>
    <row r="255" spans="2:6" ht="15" customHeight="1" x14ac:dyDescent="0.25">
      <c r="B255" s="25" t="str">
        <f>RIGHT(C253,2)&amp;"-"</f>
        <v>37-</v>
      </c>
      <c r="C255" s="21">
        <f t="shared" ref="C255:E255" si="26">C356</f>
        <v>102</v>
      </c>
      <c r="D255" s="3" t="str">
        <f t="shared" si="26"/>
        <v>Assise de sentier</v>
      </c>
      <c r="E255" s="7" t="str">
        <f t="shared" si="26"/>
        <v>ml</v>
      </c>
      <c r="F255" s="69"/>
    </row>
    <row r="256" spans="2:6" ht="15" customHeight="1" x14ac:dyDescent="0.25">
      <c r="B256" s="25" t="str">
        <f>RIGHT(C253,2)&amp;"-"</f>
        <v>37-</v>
      </c>
      <c r="C256" s="21">
        <f t="shared" ref="C256:E256" si="27">C365</f>
        <v>110</v>
      </c>
      <c r="D256" s="3" t="str">
        <f t="shared" si="27"/>
        <v>Fascine de blocage</v>
      </c>
      <c r="E256" s="7" t="str">
        <f t="shared" si="27"/>
        <v>ml</v>
      </c>
      <c r="F256" s="69"/>
    </row>
    <row r="260" spans="2:6" ht="15" customHeight="1" x14ac:dyDescent="0.25">
      <c r="C260" s="18" t="s">
        <v>61</v>
      </c>
      <c r="E260" s="46" t="s">
        <v>132</v>
      </c>
    </row>
    <row r="261" spans="2:6" ht="15" customHeight="1" x14ac:dyDescent="0.25">
      <c r="C261" s="20" t="s">
        <v>169</v>
      </c>
      <c r="D261" s="2" t="s">
        <v>2</v>
      </c>
      <c r="E261" s="2" t="s">
        <v>170</v>
      </c>
      <c r="F261" s="15" t="s">
        <v>173</v>
      </c>
    </row>
    <row r="262" spans="2:6" ht="15" customHeight="1" x14ac:dyDescent="0.25">
      <c r="B262" s="25" t="str">
        <f>RIGHT(C260,2)&amp;"-"</f>
        <v>38-</v>
      </c>
      <c r="C262" s="21">
        <f t="shared" ref="C262:E262" si="28">C356</f>
        <v>102</v>
      </c>
      <c r="D262" s="3" t="str">
        <f t="shared" si="28"/>
        <v>Assise de sentier</v>
      </c>
      <c r="E262" s="7" t="str">
        <f t="shared" si="28"/>
        <v>ml</v>
      </c>
      <c r="F262" s="69"/>
    </row>
    <row r="263" spans="2:6" ht="15" customHeight="1" x14ac:dyDescent="0.25">
      <c r="B263" s="25" t="str">
        <f>RIGHT(C260,2)&amp;"-"</f>
        <v>38-</v>
      </c>
      <c r="C263" s="21">
        <f>C372</f>
        <v>117</v>
      </c>
      <c r="D263" s="3" t="str">
        <f>D372</f>
        <v>Nettoyage des pierres</v>
      </c>
      <c r="E263" s="7" t="str">
        <f>E372</f>
        <v>m3</v>
      </c>
      <c r="F263" s="69"/>
    </row>
    <row r="267" spans="2:6" ht="15" customHeight="1" x14ac:dyDescent="0.25">
      <c r="C267" s="18" t="s">
        <v>77</v>
      </c>
      <c r="E267" s="46" t="s">
        <v>133</v>
      </c>
    </row>
    <row r="268" spans="2:6" ht="15" customHeight="1" x14ac:dyDescent="0.25">
      <c r="C268" s="20" t="s">
        <v>169</v>
      </c>
      <c r="D268" s="2" t="s">
        <v>2</v>
      </c>
      <c r="E268" s="2" t="s">
        <v>170</v>
      </c>
      <c r="F268" s="15" t="s">
        <v>173</v>
      </c>
    </row>
    <row r="269" spans="2:6" ht="15" customHeight="1" x14ac:dyDescent="0.25">
      <c r="B269" s="25" t="str">
        <f>RIGHT(C267,2)&amp;"-"</f>
        <v>39-</v>
      </c>
      <c r="C269" s="21">
        <f t="shared" ref="C269:E269" si="29">C356</f>
        <v>102</v>
      </c>
      <c r="D269" s="3" t="str">
        <f t="shared" si="29"/>
        <v>Assise de sentier</v>
      </c>
      <c r="E269" s="7" t="str">
        <f t="shared" si="29"/>
        <v>ml</v>
      </c>
      <c r="F269" s="69"/>
    </row>
    <row r="273" spans="2:6" ht="15" customHeight="1" x14ac:dyDescent="0.25">
      <c r="C273" s="18" t="s">
        <v>78</v>
      </c>
      <c r="E273" s="46" t="s">
        <v>134</v>
      </c>
    </row>
    <row r="274" spans="2:6" ht="15" customHeight="1" x14ac:dyDescent="0.25">
      <c r="C274" s="20" t="s">
        <v>169</v>
      </c>
      <c r="D274" s="2" t="s">
        <v>2</v>
      </c>
      <c r="E274" s="2" t="s">
        <v>170</v>
      </c>
      <c r="F274" s="15" t="s">
        <v>173</v>
      </c>
    </row>
    <row r="275" spans="2:6" ht="15" customHeight="1" x14ac:dyDescent="0.25">
      <c r="B275" s="25" t="str">
        <f>RIGHT(C273,2)&amp;"-"</f>
        <v>40-</v>
      </c>
      <c r="C275" s="21">
        <f t="shared" ref="C275:E275" si="30">C356</f>
        <v>102</v>
      </c>
      <c r="D275" s="3" t="str">
        <f t="shared" si="30"/>
        <v>Assise de sentier</v>
      </c>
      <c r="E275" s="7" t="str">
        <f t="shared" si="30"/>
        <v>ml</v>
      </c>
      <c r="F275" s="69"/>
    </row>
    <row r="279" spans="2:6" ht="15" customHeight="1" x14ac:dyDescent="0.25">
      <c r="C279" s="18" t="s">
        <v>79</v>
      </c>
      <c r="E279" s="46" t="s">
        <v>135</v>
      </c>
    </row>
    <row r="280" spans="2:6" ht="15" customHeight="1" x14ac:dyDescent="0.25">
      <c r="C280" s="20" t="s">
        <v>169</v>
      </c>
      <c r="D280" s="2" t="s">
        <v>2</v>
      </c>
      <c r="E280" s="2" t="s">
        <v>170</v>
      </c>
      <c r="F280" s="15" t="s">
        <v>173</v>
      </c>
    </row>
    <row r="281" spans="2:6" ht="15" customHeight="1" x14ac:dyDescent="0.25">
      <c r="B281" s="25" t="str">
        <f>RIGHT(C279,2)&amp;"-"</f>
        <v>41-</v>
      </c>
      <c r="C281" s="21">
        <f t="shared" ref="C281:E281" si="31">C356</f>
        <v>102</v>
      </c>
      <c r="D281" s="3" t="str">
        <f t="shared" si="31"/>
        <v>Assise de sentier</v>
      </c>
      <c r="E281" s="7" t="str">
        <f t="shared" si="31"/>
        <v>ml</v>
      </c>
      <c r="F281" s="69"/>
    </row>
    <row r="282" spans="2:6" ht="15" customHeight="1" x14ac:dyDescent="0.25">
      <c r="B282" s="25" t="str">
        <f>RIGHT(C279,2)&amp;"-"</f>
        <v>41-</v>
      </c>
      <c r="C282" s="21">
        <f t="shared" ref="C282:E282" si="32">C358</f>
        <v>104</v>
      </c>
      <c r="D282" s="3" t="str">
        <f t="shared" si="32"/>
        <v>Coupe et évacuation d'arbre au sol</v>
      </c>
      <c r="E282" s="7" t="str">
        <f t="shared" si="32"/>
        <v>u</v>
      </c>
      <c r="F282" s="69"/>
    </row>
    <row r="286" spans="2:6" ht="15" customHeight="1" x14ac:dyDescent="0.25">
      <c r="C286" s="18" t="s">
        <v>80</v>
      </c>
      <c r="E286" s="46" t="s">
        <v>136</v>
      </c>
    </row>
    <row r="287" spans="2:6" ht="15" customHeight="1" x14ac:dyDescent="0.25">
      <c r="C287" s="20" t="s">
        <v>169</v>
      </c>
      <c r="D287" s="2" t="s">
        <v>2</v>
      </c>
      <c r="E287" s="2" t="s">
        <v>170</v>
      </c>
      <c r="F287" s="15" t="s">
        <v>173</v>
      </c>
    </row>
    <row r="288" spans="2:6" ht="15" customHeight="1" x14ac:dyDescent="0.25">
      <c r="B288" s="25" t="str">
        <f>RIGHT(C286,2)&amp;"-"</f>
        <v>42-</v>
      </c>
      <c r="C288" s="21">
        <f t="shared" ref="C288:E288" si="33">C356</f>
        <v>102</v>
      </c>
      <c r="D288" s="3" t="str">
        <f t="shared" si="33"/>
        <v>Assise de sentier</v>
      </c>
      <c r="E288" s="7" t="str">
        <f t="shared" si="33"/>
        <v>ml</v>
      </c>
      <c r="F288" s="69"/>
    </row>
    <row r="289" spans="2:6" ht="15" customHeight="1" x14ac:dyDescent="0.25">
      <c r="B289" s="25" t="s">
        <v>92</v>
      </c>
      <c r="C289" s="21">
        <f t="shared" ref="C289:E289" si="34">C358</f>
        <v>104</v>
      </c>
      <c r="D289" s="3" t="str">
        <f t="shared" si="34"/>
        <v>Coupe et évacuation d'arbre au sol</v>
      </c>
      <c r="E289" s="7" t="str">
        <f t="shared" si="34"/>
        <v>u</v>
      </c>
      <c r="F289" s="69"/>
    </row>
    <row r="290" spans="2:6" ht="15" customHeight="1" x14ac:dyDescent="0.25">
      <c r="B290" s="25" t="str">
        <f>RIGHT(C286,2)&amp;"-"</f>
        <v>42-</v>
      </c>
      <c r="C290" s="21">
        <f>C365</f>
        <v>110</v>
      </c>
      <c r="D290" s="3" t="str">
        <f>D365</f>
        <v>Fascine de blocage</v>
      </c>
      <c r="E290" s="7" t="str">
        <f>E365</f>
        <v>ml</v>
      </c>
      <c r="F290" s="69"/>
    </row>
    <row r="293" spans="2:6" ht="15" customHeight="1" x14ac:dyDescent="0.25">
      <c r="C293" s="19"/>
    </row>
    <row r="294" spans="2:6" ht="15" customHeight="1" x14ac:dyDescent="0.25">
      <c r="C294" s="18" t="s">
        <v>81</v>
      </c>
      <c r="E294" s="46" t="s">
        <v>137</v>
      </c>
    </row>
    <row r="295" spans="2:6" ht="15" customHeight="1" x14ac:dyDescent="0.25">
      <c r="C295" s="20" t="s">
        <v>169</v>
      </c>
      <c r="D295" s="2" t="s">
        <v>2</v>
      </c>
      <c r="E295" s="2" t="s">
        <v>170</v>
      </c>
      <c r="F295" s="15" t="s">
        <v>173</v>
      </c>
    </row>
    <row r="296" spans="2:6" ht="15" customHeight="1" x14ac:dyDescent="0.25">
      <c r="B296" s="25" t="str">
        <f>RIGHT(C294,2)&amp;"-"</f>
        <v>44-</v>
      </c>
      <c r="C296" s="21">
        <f t="shared" ref="C296:E297" si="35">C364</f>
        <v>109</v>
      </c>
      <c r="D296" s="3" t="str">
        <f t="shared" si="35"/>
        <v>Décompactage</v>
      </c>
      <c r="E296" s="7" t="str">
        <f t="shared" si="35"/>
        <v>m2</v>
      </c>
      <c r="F296" s="69"/>
    </row>
    <row r="297" spans="2:6" ht="15" customHeight="1" x14ac:dyDescent="0.25">
      <c r="B297" s="25" t="str">
        <f>RIGHT(C294,2)&amp;"-"</f>
        <v>44-</v>
      </c>
      <c r="C297" s="21">
        <f t="shared" si="35"/>
        <v>110</v>
      </c>
      <c r="D297" s="3" t="str">
        <f t="shared" si="35"/>
        <v>Fascine de blocage</v>
      </c>
      <c r="E297" s="7" t="str">
        <f t="shared" si="35"/>
        <v>ml</v>
      </c>
      <c r="F297" s="69"/>
    </row>
    <row r="301" spans="2:6" ht="15" customHeight="1" x14ac:dyDescent="0.25">
      <c r="C301" s="18" t="s">
        <v>82</v>
      </c>
      <c r="E301" s="46" t="s">
        <v>138</v>
      </c>
    </row>
    <row r="302" spans="2:6" ht="15" customHeight="1" x14ac:dyDescent="0.25">
      <c r="C302" s="20" t="s">
        <v>169</v>
      </c>
      <c r="D302" s="2" t="s">
        <v>2</v>
      </c>
      <c r="E302" s="2" t="s">
        <v>170</v>
      </c>
      <c r="F302" s="15" t="s">
        <v>173</v>
      </c>
    </row>
    <row r="303" spans="2:6" ht="15" customHeight="1" x14ac:dyDescent="0.25">
      <c r="B303" s="25" t="str">
        <f>RIGHT(C301,2)&amp;"-"</f>
        <v>45-</v>
      </c>
      <c r="C303" s="21">
        <f t="shared" ref="C303:E303" si="36">C356</f>
        <v>102</v>
      </c>
      <c r="D303" s="3" t="str">
        <f t="shared" si="36"/>
        <v>Assise de sentier</v>
      </c>
      <c r="E303" s="7" t="str">
        <f t="shared" si="36"/>
        <v>ml</v>
      </c>
      <c r="F303" s="69"/>
    </row>
    <row r="304" spans="2:6" ht="15" customHeight="1" x14ac:dyDescent="0.25">
      <c r="B304" s="25" t="str">
        <f>RIGHT(C301,2)&amp;"-"</f>
        <v>45-</v>
      </c>
      <c r="C304" s="21">
        <f>C365</f>
        <v>110</v>
      </c>
      <c r="D304" s="3" t="str">
        <f>D365</f>
        <v>Fascine de blocage</v>
      </c>
      <c r="E304" s="7" t="str">
        <f>E365</f>
        <v>ml</v>
      </c>
      <c r="F304" s="69"/>
    </row>
    <row r="308" spans="2:6" ht="15" customHeight="1" x14ac:dyDescent="0.25">
      <c r="C308" s="18" t="s">
        <v>83</v>
      </c>
      <c r="E308" s="46" t="s">
        <v>139</v>
      </c>
    </row>
    <row r="309" spans="2:6" ht="15" customHeight="1" x14ac:dyDescent="0.25">
      <c r="C309" s="20" t="s">
        <v>169</v>
      </c>
      <c r="D309" s="2" t="s">
        <v>2</v>
      </c>
      <c r="E309" s="2" t="s">
        <v>170</v>
      </c>
      <c r="F309" s="15" t="s">
        <v>173</v>
      </c>
    </row>
    <row r="310" spans="2:6" ht="15" customHeight="1" x14ac:dyDescent="0.25">
      <c r="B310" s="25" t="str">
        <f>RIGHT(C308,2)&amp;"-"</f>
        <v>46-</v>
      </c>
      <c r="C310" s="21">
        <f>C366</f>
        <v>111</v>
      </c>
      <c r="D310" s="3" t="str">
        <f>D366</f>
        <v>Déblais - remblais, nivellement</v>
      </c>
      <c r="E310" s="7" t="str">
        <f>E366</f>
        <v>m3</v>
      </c>
      <c r="F310" s="69"/>
    </row>
    <row r="311" spans="2:6" ht="15" customHeight="1" x14ac:dyDescent="0.25">
      <c r="B311" s="25" t="s">
        <v>93</v>
      </c>
      <c r="C311" s="21">
        <f t="shared" ref="C311:E311" si="37">C356</f>
        <v>102</v>
      </c>
      <c r="D311" s="3" t="str">
        <f t="shared" si="37"/>
        <v>Assise de sentier</v>
      </c>
      <c r="E311" s="7" t="str">
        <f t="shared" si="37"/>
        <v>ml</v>
      </c>
      <c r="F311" s="69"/>
    </row>
    <row r="315" spans="2:6" ht="15" customHeight="1" x14ac:dyDescent="0.25">
      <c r="C315" s="18" t="s">
        <v>84</v>
      </c>
      <c r="E315" s="46" t="s">
        <v>140</v>
      </c>
    </row>
    <row r="316" spans="2:6" ht="15" customHeight="1" x14ac:dyDescent="0.25">
      <c r="C316" s="20" t="s">
        <v>169</v>
      </c>
      <c r="D316" s="2" t="s">
        <v>2</v>
      </c>
      <c r="E316" s="2" t="s">
        <v>170</v>
      </c>
      <c r="F316" s="15" t="s">
        <v>173</v>
      </c>
    </row>
    <row r="317" spans="2:6" ht="15" customHeight="1" x14ac:dyDescent="0.25">
      <c r="B317" s="25" t="str">
        <f>RIGHT(C315,2)&amp;"-"</f>
        <v>49-</v>
      </c>
      <c r="C317" s="21">
        <f t="shared" ref="C317:E317" si="38">C356</f>
        <v>102</v>
      </c>
      <c r="D317" s="3" t="str">
        <f t="shared" si="38"/>
        <v>Assise de sentier</v>
      </c>
      <c r="E317" s="7" t="str">
        <f t="shared" si="38"/>
        <v>ml</v>
      </c>
      <c r="F317" s="73"/>
    </row>
    <row r="318" spans="2:6" ht="15" customHeight="1" x14ac:dyDescent="0.25">
      <c r="B318" s="25" t="str">
        <f>RIGHT(C315,2)&amp;"-"</f>
        <v>49-</v>
      </c>
      <c r="C318" s="21">
        <f>C366</f>
        <v>111</v>
      </c>
      <c r="D318" s="3" t="str">
        <f>D366</f>
        <v>Déblais - remblais, nivellement</v>
      </c>
      <c r="E318" s="7" t="str">
        <f t="shared" ref="E318" si="39">E366</f>
        <v>m3</v>
      </c>
      <c r="F318" s="73"/>
    </row>
    <row r="319" spans="2:6" ht="15" customHeight="1" x14ac:dyDescent="0.25">
      <c r="B319" s="53" t="s">
        <v>94</v>
      </c>
      <c r="C319" s="51">
        <f t="shared" ref="C319:E320" si="40">C364</f>
        <v>109</v>
      </c>
      <c r="D319" t="str">
        <f t="shared" si="40"/>
        <v>Décompactage</v>
      </c>
      <c r="E319" s="6" t="str">
        <f t="shared" si="40"/>
        <v>m2</v>
      </c>
      <c r="F319" s="73"/>
    </row>
    <row r="320" spans="2:6" ht="15" customHeight="1" x14ac:dyDescent="0.25">
      <c r="B320" s="25" t="s">
        <v>94</v>
      </c>
      <c r="C320" s="21">
        <f t="shared" si="40"/>
        <v>110</v>
      </c>
      <c r="D320" s="3" t="str">
        <f t="shared" si="40"/>
        <v>Fascine de blocage</v>
      </c>
      <c r="E320" s="7" t="str">
        <f t="shared" si="40"/>
        <v>ml</v>
      </c>
      <c r="F320" s="73"/>
    </row>
    <row r="324" spans="2:6" ht="15" customHeight="1" x14ac:dyDescent="0.25">
      <c r="C324" s="18" t="s">
        <v>85</v>
      </c>
      <c r="E324" s="46" t="s">
        <v>141</v>
      </c>
    </row>
    <row r="325" spans="2:6" ht="15" customHeight="1" x14ac:dyDescent="0.25">
      <c r="C325" s="20" t="s">
        <v>169</v>
      </c>
      <c r="D325" s="2" t="s">
        <v>2</v>
      </c>
      <c r="E325" s="2" t="s">
        <v>170</v>
      </c>
      <c r="F325" s="15" t="s">
        <v>173</v>
      </c>
    </row>
    <row r="326" spans="2:6" ht="15" customHeight="1" x14ac:dyDescent="0.25">
      <c r="B326" s="25" t="str">
        <f>RIGHT(C324,2)&amp;"-"</f>
        <v>50-</v>
      </c>
      <c r="C326" s="21">
        <f>C355</f>
        <v>101</v>
      </c>
      <c r="D326" s="3" t="str">
        <f>D355</f>
        <v>Sentier simple</v>
      </c>
      <c r="E326" s="7" t="str">
        <f>E355</f>
        <v>ml</v>
      </c>
      <c r="F326" s="69"/>
    </row>
    <row r="327" spans="2:6" ht="15" customHeight="1" x14ac:dyDescent="0.25">
      <c r="B327" s="25" t="s">
        <v>144</v>
      </c>
      <c r="C327" s="21">
        <f>C365</f>
        <v>110</v>
      </c>
      <c r="D327" s="3" t="str">
        <f>D365</f>
        <v>Fascine de blocage</v>
      </c>
      <c r="E327" s="7" t="str">
        <f>E365</f>
        <v>ml</v>
      </c>
      <c r="F327" s="69"/>
    </row>
    <row r="331" spans="2:6" ht="15" customHeight="1" x14ac:dyDescent="0.25">
      <c r="C331" s="18" t="s">
        <v>86</v>
      </c>
      <c r="E331" s="46" t="s">
        <v>142</v>
      </c>
    </row>
    <row r="332" spans="2:6" ht="15" customHeight="1" x14ac:dyDescent="0.25">
      <c r="C332" s="20" t="s">
        <v>169</v>
      </c>
      <c r="D332" s="2" t="s">
        <v>2</v>
      </c>
      <c r="E332" s="2" t="s">
        <v>170</v>
      </c>
      <c r="F332" s="15" t="s">
        <v>173</v>
      </c>
    </row>
    <row r="333" spans="2:6" ht="15" customHeight="1" x14ac:dyDescent="0.25">
      <c r="B333" s="25" t="str">
        <f>RIGHT(C331,2)&amp;"-"</f>
        <v>51-</v>
      </c>
      <c r="C333" s="21">
        <f t="shared" ref="C333:E333" si="41">C374</f>
        <v>119</v>
      </c>
      <c r="D333" s="3" t="str">
        <f t="shared" si="41"/>
        <v>Protection d'arbres</v>
      </c>
      <c r="E333" s="7" t="str">
        <f t="shared" si="41"/>
        <v>u</v>
      </c>
      <c r="F333" s="69"/>
    </row>
    <row r="337" spans="2:7" ht="15" customHeight="1" x14ac:dyDescent="0.25">
      <c r="C337" s="18" t="s">
        <v>88</v>
      </c>
      <c r="E337" s="46" t="s">
        <v>143</v>
      </c>
    </row>
    <row r="338" spans="2:7" ht="15" customHeight="1" x14ac:dyDescent="0.25">
      <c r="C338" s="20" t="s">
        <v>169</v>
      </c>
      <c r="D338" s="2" t="s">
        <v>2</v>
      </c>
      <c r="E338" s="2" t="s">
        <v>170</v>
      </c>
      <c r="F338" s="15" t="s">
        <v>173</v>
      </c>
    </row>
    <row r="339" spans="2:7" ht="15" customHeight="1" x14ac:dyDescent="0.25">
      <c r="B339" s="25" t="str">
        <f>RIGHT(C337,2)&amp;"-"</f>
        <v>52-</v>
      </c>
      <c r="C339" s="21">
        <f t="shared" ref="C339:E339" si="42">C356</f>
        <v>102</v>
      </c>
      <c r="D339" s="3" t="str">
        <f t="shared" si="42"/>
        <v>Assise de sentier</v>
      </c>
      <c r="E339" s="7" t="str">
        <f t="shared" si="42"/>
        <v>ml</v>
      </c>
      <c r="F339" s="69"/>
    </row>
    <row r="340" spans="2:7" ht="15" customHeight="1" x14ac:dyDescent="0.25">
      <c r="B340" s="25" t="str">
        <f>RIGHT(C337,2)&amp;"-"</f>
        <v>52-</v>
      </c>
      <c r="C340" s="21">
        <f>C364</f>
        <v>109</v>
      </c>
      <c r="D340" s="3" t="str">
        <f>D364</f>
        <v>Décompactage</v>
      </c>
      <c r="E340" s="7" t="str">
        <f>E364</f>
        <v>m2</v>
      </c>
      <c r="F340" s="69"/>
    </row>
    <row r="341" spans="2:7" ht="15" customHeight="1" x14ac:dyDescent="0.25">
      <c r="B341" s="25" t="str">
        <f>RIGHT(C337,2)&amp;"-"</f>
        <v>52-</v>
      </c>
      <c r="C341" s="21" t="str">
        <f t="shared" ref="C341:E342" si="43">C361</f>
        <v>107a</v>
      </c>
      <c r="D341" s="3" t="str">
        <f t="shared" si="43"/>
        <v>Dépose de mobilier - Tables</v>
      </c>
      <c r="E341" s="7" t="str">
        <f t="shared" si="43"/>
        <v>u</v>
      </c>
      <c r="F341" s="69"/>
    </row>
    <row r="342" spans="2:7" ht="15" customHeight="1" x14ac:dyDescent="0.25">
      <c r="B342" s="25" t="s">
        <v>89</v>
      </c>
      <c r="C342" s="21" t="str">
        <f t="shared" si="43"/>
        <v>107b</v>
      </c>
      <c r="D342" s="3" t="str">
        <f t="shared" si="43"/>
        <v>Dépose de mobilier - Poubelles</v>
      </c>
      <c r="E342" s="7" t="str">
        <f t="shared" si="43"/>
        <v>u</v>
      </c>
      <c r="F342" s="69"/>
    </row>
    <row r="343" spans="2:7" ht="15" customHeight="1" x14ac:dyDescent="0.25">
      <c r="B343" s="25" t="s">
        <v>89</v>
      </c>
      <c r="C343" s="21">
        <f t="shared" ref="C343:E343" si="44">C363</f>
        <v>108</v>
      </c>
      <c r="D343" s="3" t="str">
        <f t="shared" si="44"/>
        <v>Nettoyage</v>
      </c>
      <c r="E343" s="7" t="str">
        <f t="shared" si="44"/>
        <v>m2</v>
      </c>
      <c r="F343" s="69"/>
    </row>
    <row r="344" spans="2:7" ht="15" customHeight="1" x14ac:dyDescent="0.25">
      <c r="B344" s="25" t="str">
        <f>RIGHT(C337,2)&amp;"-"</f>
        <v>52-</v>
      </c>
      <c r="C344" s="21">
        <f t="shared" ref="C344:E344" si="45">C365</f>
        <v>110</v>
      </c>
      <c r="D344" s="3" t="str">
        <f t="shared" si="45"/>
        <v>Fascine de blocage</v>
      </c>
      <c r="E344" s="7" t="str">
        <f t="shared" si="45"/>
        <v>ml</v>
      </c>
      <c r="F344" s="69"/>
    </row>
    <row r="345" spans="2:7" ht="15" customHeight="1" x14ac:dyDescent="0.25">
      <c r="B345" s="25" t="str">
        <f>RIGHT(C337,2)&amp;"-"</f>
        <v>52-</v>
      </c>
      <c r="C345" s="21">
        <f t="shared" ref="C345:E345" si="46">C366</f>
        <v>111</v>
      </c>
      <c r="D345" s="3" t="str">
        <f>D366</f>
        <v>Déblais - remblais, nivellement</v>
      </c>
      <c r="E345" s="7" t="str">
        <f t="shared" si="46"/>
        <v>m3</v>
      </c>
      <c r="F345" s="69"/>
    </row>
    <row r="346" spans="2:7" ht="15" customHeight="1" x14ac:dyDescent="0.25">
      <c r="B346" s="25" t="s">
        <v>89</v>
      </c>
      <c r="C346" s="21">
        <f t="shared" ref="C346:E346" si="47">C367</f>
        <v>112</v>
      </c>
      <c r="D346" s="3" t="str">
        <f t="shared" si="47"/>
        <v>Remblais, nivellement de merlon</v>
      </c>
      <c r="E346" s="7" t="str">
        <f t="shared" si="47"/>
        <v>m3</v>
      </c>
      <c r="F346" s="69"/>
    </row>
    <row r="347" spans="2:7" ht="15" customHeight="1" x14ac:dyDescent="0.25">
      <c r="B347" s="25" t="str">
        <f>RIGHT(C337,2)&amp;"-"</f>
        <v>52-</v>
      </c>
      <c r="C347" s="21">
        <f>C368</f>
        <v>113</v>
      </c>
      <c r="D347" s="3" t="str">
        <f>D368</f>
        <v>Sol stabilisé chemin carrosable</v>
      </c>
      <c r="E347" s="7" t="str">
        <f>E368</f>
        <v>m2</v>
      </c>
      <c r="F347" s="69"/>
    </row>
    <row r="351" spans="2:7" ht="15" customHeight="1" x14ac:dyDescent="0.25">
      <c r="B351" s="42"/>
      <c r="C351" s="37"/>
      <c r="D351" s="38"/>
      <c r="E351" s="39"/>
      <c r="F351" s="40"/>
      <c r="G351" s="38"/>
    </row>
    <row r="352" spans="2:7" ht="15" customHeight="1" x14ac:dyDescent="0.25">
      <c r="C352" s="18" t="s">
        <v>87</v>
      </c>
    </row>
    <row r="353" spans="3:7" ht="15" customHeight="1" x14ac:dyDescent="0.25">
      <c r="C353" s="20" t="s">
        <v>169</v>
      </c>
      <c r="D353" s="2" t="s">
        <v>2</v>
      </c>
      <c r="E353" s="2" t="s">
        <v>170</v>
      </c>
      <c r="F353" s="15"/>
      <c r="G353" s="15"/>
    </row>
    <row r="354" spans="3:7" ht="15" customHeight="1" x14ac:dyDescent="0.25">
      <c r="C354" s="19" t="s">
        <v>162</v>
      </c>
      <c r="D354" s="2"/>
      <c r="E354" s="2"/>
      <c r="F354" s="15"/>
      <c r="G354" s="15"/>
    </row>
    <row r="355" spans="3:7" ht="15" customHeight="1" x14ac:dyDescent="0.25">
      <c r="C355" s="5">
        <v>101</v>
      </c>
      <c r="D355" s="3" t="s">
        <v>146</v>
      </c>
      <c r="E355" s="7" t="s">
        <v>9</v>
      </c>
      <c r="F355" s="52"/>
    </row>
    <row r="356" spans="3:7" ht="15" customHeight="1" x14ac:dyDescent="0.25">
      <c r="C356" s="5">
        <v>102</v>
      </c>
      <c r="D356" s="3" t="s">
        <v>147</v>
      </c>
      <c r="E356" s="7" t="s">
        <v>9</v>
      </c>
      <c r="F356" s="52"/>
    </row>
    <row r="357" spans="3:7" ht="15" customHeight="1" x14ac:dyDescent="0.25">
      <c r="C357" s="5">
        <v>103</v>
      </c>
      <c r="D357" s="3" t="s">
        <v>148</v>
      </c>
      <c r="E357" s="7" t="s">
        <v>10</v>
      </c>
      <c r="F357" s="52"/>
    </row>
    <row r="358" spans="3:7" ht="15" customHeight="1" x14ac:dyDescent="0.25">
      <c r="C358" s="5">
        <v>104</v>
      </c>
      <c r="D358" s="3" t="s">
        <v>91</v>
      </c>
      <c r="E358" s="7" t="s">
        <v>10</v>
      </c>
      <c r="F358" s="52"/>
    </row>
    <row r="359" spans="3:7" ht="15" customHeight="1" x14ac:dyDescent="0.25">
      <c r="C359" s="5">
        <v>105</v>
      </c>
      <c r="D359" s="3" t="s">
        <v>8</v>
      </c>
      <c r="E359" s="7" t="s">
        <v>11</v>
      </c>
      <c r="F359" s="52"/>
    </row>
    <row r="360" spans="3:7" ht="15" customHeight="1" x14ac:dyDescent="0.25">
      <c r="C360" s="5">
        <v>106</v>
      </c>
      <c r="D360" s="3" t="s">
        <v>149</v>
      </c>
      <c r="E360" s="7" t="s">
        <v>11</v>
      </c>
      <c r="F360" s="52"/>
    </row>
    <row r="361" spans="3:7" ht="15" customHeight="1" x14ac:dyDescent="0.25">
      <c r="C361" s="5" t="s">
        <v>156</v>
      </c>
      <c r="D361" s="3" t="s">
        <v>157</v>
      </c>
      <c r="E361" s="7" t="s">
        <v>10</v>
      </c>
      <c r="F361" s="52"/>
    </row>
    <row r="362" spans="3:7" ht="15" customHeight="1" x14ac:dyDescent="0.25">
      <c r="C362" s="5" t="s">
        <v>159</v>
      </c>
      <c r="D362" s="3" t="s">
        <v>158</v>
      </c>
      <c r="E362" s="7" t="s">
        <v>10</v>
      </c>
      <c r="F362" s="52"/>
    </row>
    <row r="363" spans="3:7" ht="15" customHeight="1" x14ac:dyDescent="0.25">
      <c r="C363" s="5">
        <v>108</v>
      </c>
      <c r="D363" s="3" t="s">
        <v>150</v>
      </c>
      <c r="E363" s="7" t="s">
        <v>11</v>
      </c>
      <c r="F363" s="52"/>
    </row>
    <row r="364" spans="3:7" ht="15" customHeight="1" x14ac:dyDescent="0.25">
      <c r="C364" s="5">
        <v>109</v>
      </c>
      <c r="D364" s="3" t="s">
        <v>6</v>
      </c>
      <c r="E364" s="7" t="s">
        <v>11</v>
      </c>
      <c r="F364" s="52"/>
    </row>
    <row r="365" spans="3:7" ht="15" customHeight="1" x14ac:dyDescent="0.25">
      <c r="C365" s="5">
        <v>110</v>
      </c>
      <c r="D365" s="3" t="s">
        <v>151</v>
      </c>
      <c r="E365" s="7" t="s">
        <v>9</v>
      </c>
      <c r="F365" s="52"/>
    </row>
    <row r="366" spans="3:7" ht="15" customHeight="1" x14ac:dyDescent="0.25">
      <c r="C366" s="5">
        <v>111</v>
      </c>
      <c r="D366" s="3" t="s">
        <v>153</v>
      </c>
      <c r="E366" s="7" t="s">
        <v>12</v>
      </c>
      <c r="F366" s="52"/>
    </row>
    <row r="367" spans="3:7" ht="15" customHeight="1" x14ac:dyDescent="0.25">
      <c r="C367" s="5">
        <v>112</v>
      </c>
      <c r="D367" s="3" t="s">
        <v>152</v>
      </c>
      <c r="E367" s="7" t="s">
        <v>12</v>
      </c>
      <c r="F367" s="52"/>
    </row>
    <row r="368" spans="3:7" ht="15" customHeight="1" x14ac:dyDescent="0.25">
      <c r="C368" s="5">
        <v>113</v>
      </c>
      <c r="D368" s="3" t="s">
        <v>154</v>
      </c>
      <c r="E368" s="7" t="s">
        <v>11</v>
      </c>
      <c r="F368" s="52"/>
    </row>
    <row r="369" spans="2:7" ht="15" customHeight="1" x14ac:dyDescent="0.25">
      <c r="C369" s="5">
        <v>114</v>
      </c>
      <c r="D369" s="3" t="s">
        <v>22</v>
      </c>
      <c r="E369" s="7" t="s">
        <v>11</v>
      </c>
      <c r="F369" s="52"/>
    </row>
    <row r="370" spans="2:7" ht="15" customHeight="1" x14ac:dyDescent="0.25">
      <c r="C370" s="5">
        <v>115</v>
      </c>
      <c r="D370" s="3" t="s">
        <v>155</v>
      </c>
      <c r="E370" s="7" t="s">
        <v>10</v>
      </c>
      <c r="F370" s="52"/>
    </row>
    <row r="371" spans="2:7" ht="15" customHeight="1" x14ac:dyDescent="0.25">
      <c r="C371" s="5">
        <v>116</v>
      </c>
      <c r="D371" s="3" t="s">
        <v>7</v>
      </c>
      <c r="E371" s="7" t="s">
        <v>9</v>
      </c>
      <c r="F371" s="52"/>
    </row>
    <row r="372" spans="2:7" ht="15" customHeight="1" x14ac:dyDescent="0.25">
      <c r="C372" s="5">
        <v>117</v>
      </c>
      <c r="D372" s="3" t="s">
        <v>160</v>
      </c>
      <c r="E372" s="7" t="s">
        <v>12</v>
      </c>
      <c r="F372" s="52"/>
    </row>
    <row r="373" spans="2:7" ht="15" customHeight="1" x14ac:dyDescent="0.25">
      <c r="C373" s="5">
        <v>118</v>
      </c>
      <c r="D373" s="3" t="s">
        <v>145</v>
      </c>
      <c r="E373" s="7" t="s">
        <v>10</v>
      </c>
      <c r="F373" s="52"/>
    </row>
    <row r="374" spans="2:7" ht="15" customHeight="1" x14ac:dyDescent="0.25">
      <c r="C374" s="5">
        <v>119</v>
      </c>
      <c r="D374" s="3" t="s">
        <v>161</v>
      </c>
      <c r="E374" s="7" t="s">
        <v>10</v>
      </c>
      <c r="F374" s="52"/>
    </row>
    <row r="375" spans="2:7" ht="15" customHeight="1" x14ac:dyDescent="0.25">
      <c r="C375" s="5">
        <v>120</v>
      </c>
      <c r="D375" s="3" t="s">
        <v>164</v>
      </c>
      <c r="E375" s="7" t="s">
        <v>9</v>
      </c>
      <c r="F375" s="52"/>
    </row>
    <row r="376" spans="2:7" ht="15" customHeight="1" x14ac:dyDescent="0.25">
      <c r="C376" s="4"/>
      <c r="F376" s="52"/>
    </row>
    <row r="377" spans="2:7" ht="15" customHeight="1" x14ac:dyDescent="0.25">
      <c r="B377" s="28"/>
      <c r="C377" s="29"/>
      <c r="D377" s="13"/>
      <c r="E377" s="30"/>
      <c r="F377" s="31"/>
      <c r="G377" s="13"/>
    </row>
  </sheetData>
  <phoneticPr fontId="7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765F9-18B3-447C-83BC-A494ED395D44}">
  <sheetPr published="0"/>
  <dimension ref="A9:L381"/>
  <sheetViews>
    <sheetView zoomScale="85" zoomScaleNormal="85" workbookViewId="0">
      <selection activeCell="H353" sqref="H353"/>
    </sheetView>
  </sheetViews>
  <sheetFormatPr baseColWidth="10" defaultRowHeight="15" x14ac:dyDescent="0.25"/>
  <cols>
    <col min="1" max="1" width="3.7109375" customWidth="1"/>
    <col min="2" max="2" width="3.5703125" customWidth="1"/>
    <col min="4" max="4" width="39.85546875" customWidth="1"/>
    <col min="5" max="5" width="8.28515625" customWidth="1"/>
    <col min="8" max="8" width="15.7109375" customWidth="1"/>
    <col min="9" max="9" width="5.42578125" customWidth="1"/>
    <col min="10" max="10" width="5.5703125" customWidth="1"/>
  </cols>
  <sheetData>
    <row r="9" spans="1:12" ht="18.75" x14ac:dyDescent="0.3">
      <c r="B9" s="17"/>
      <c r="C9" s="68" t="s">
        <v>163</v>
      </c>
      <c r="E9" s="6"/>
      <c r="F9" s="14"/>
      <c r="G9" s="9"/>
      <c r="H9" s="14"/>
    </row>
    <row r="10" spans="1:12" ht="23.25" x14ac:dyDescent="0.35">
      <c r="A10" s="64"/>
      <c r="B10" s="62"/>
      <c r="C10" s="63" t="s">
        <v>172</v>
      </c>
      <c r="D10" s="64"/>
      <c r="E10" s="65"/>
      <c r="F10" s="66"/>
      <c r="G10" s="67"/>
      <c r="H10" s="66"/>
      <c r="I10" s="64"/>
      <c r="J10" s="64"/>
      <c r="K10" s="64"/>
      <c r="L10" s="64"/>
    </row>
    <row r="11" spans="1:12" x14ac:dyDescent="0.25">
      <c r="B11" s="17"/>
      <c r="C11" s="22"/>
      <c r="E11" s="6"/>
      <c r="F11" s="14"/>
      <c r="G11" s="9"/>
      <c r="H11" s="14"/>
    </row>
    <row r="12" spans="1:12" ht="18" x14ac:dyDescent="0.25">
      <c r="B12" s="17"/>
      <c r="C12" s="18" t="s">
        <v>13</v>
      </c>
      <c r="E12" s="46" t="s">
        <v>95</v>
      </c>
      <c r="F12" s="14"/>
      <c r="G12" s="9"/>
      <c r="H12" s="14"/>
    </row>
    <row r="13" spans="1:12" x14ac:dyDescent="0.25">
      <c r="B13" s="17"/>
      <c r="C13" s="20" t="s">
        <v>169</v>
      </c>
      <c r="D13" s="2" t="s">
        <v>2</v>
      </c>
      <c r="E13" s="2" t="s">
        <v>170</v>
      </c>
      <c r="F13" s="15" t="s">
        <v>0</v>
      </c>
      <c r="G13" s="10" t="s">
        <v>171</v>
      </c>
      <c r="H13" s="15" t="s">
        <v>1</v>
      </c>
      <c r="I13" s="1"/>
    </row>
    <row r="14" spans="1:12" x14ac:dyDescent="0.25">
      <c r="B14" s="23" t="s">
        <v>23</v>
      </c>
      <c r="C14" s="21">
        <f>C371</f>
        <v>110</v>
      </c>
      <c r="D14" s="3" t="str">
        <f>D371</f>
        <v>Fascine de blocage</v>
      </c>
      <c r="E14" s="7" t="str">
        <f>E371</f>
        <v>ml</v>
      </c>
      <c r="F14" s="55">
        <f>BPU!F14</f>
        <v>0</v>
      </c>
      <c r="G14" s="7">
        <v>10</v>
      </c>
      <c r="H14" s="55">
        <f>G14*F14</f>
        <v>0</v>
      </c>
    </row>
    <row r="15" spans="1:12" x14ac:dyDescent="0.25">
      <c r="B15" s="23" t="s">
        <v>23</v>
      </c>
      <c r="C15" s="21">
        <f>C375</f>
        <v>114</v>
      </c>
      <c r="D15" s="3" t="str">
        <f>D375</f>
        <v>Sol stabilisé placette piétonne</v>
      </c>
      <c r="E15" s="7" t="str">
        <f>E375</f>
        <v>m2</v>
      </c>
      <c r="F15" s="59">
        <f>BPU!F15</f>
        <v>0</v>
      </c>
      <c r="G15" s="8">
        <v>180</v>
      </c>
      <c r="H15" s="55">
        <f>G15*F15</f>
        <v>0</v>
      </c>
    </row>
    <row r="16" spans="1:12" x14ac:dyDescent="0.25">
      <c r="B16" s="17"/>
      <c r="C16" s="22"/>
      <c r="E16" s="6"/>
      <c r="F16" s="14" t="s">
        <v>3</v>
      </c>
      <c r="G16" s="9"/>
      <c r="H16" s="56">
        <f>SUM(H14:H15)</f>
        <v>0</v>
      </c>
    </row>
    <row r="17" spans="2:8" x14ac:dyDescent="0.25">
      <c r="B17" s="17"/>
      <c r="C17" s="22"/>
      <c r="E17" s="6"/>
      <c r="F17" s="14" t="s">
        <v>4</v>
      </c>
      <c r="G17" s="9"/>
      <c r="H17" s="56">
        <f>H16*1.2</f>
        <v>0</v>
      </c>
    </row>
    <row r="18" spans="2:8" ht="18" x14ac:dyDescent="0.25">
      <c r="B18" s="17"/>
      <c r="C18" s="18" t="s">
        <v>14</v>
      </c>
      <c r="E18" s="46" t="s">
        <v>96</v>
      </c>
      <c r="F18" s="14"/>
      <c r="G18" s="9"/>
      <c r="H18" s="14"/>
    </row>
    <row r="19" spans="2:8" x14ac:dyDescent="0.25">
      <c r="B19" s="17"/>
      <c r="C19" s="20" t="s">
        <v>169</v>
      </c>
      <c r="D19" s="2" t="s">
        <v>2</v>
      </c>
      <c r="E19" s="2" t="s">
        <v>170</v>
      </c>
      <c r="F19" s="15" t="s">
        <v>0</v>
      </c>
      <c r="G19" s="10" t="s">
        <v>171</v>
      </c>
      <c r="H19" s="15" t="s">
        <v>1</v>
      </c>
    </row>
    <row r="20" spans="2:8" x14ac:dyDescent="0.25">
      <c r="B20" s="23" t="s">
        <v>24</v>
      </c>
      <c r="C20" s="24">
        <f>C361</f>
        <v>101</v>
      </c>
      <c r="D20" s="3" t="str">
        <f>D361</f>
        <v>Sentier simple</v>
      </c>
      <c r="E20" s="7" t="str">
        <f>E361</f>
        <v>ml</v>
      </c>
      <c r="F20" s="59">
        <f>BPU!F20</f>
        <v>0</v>
      </c>
      <c r="G20" s="8">
        <v>35</v>
      </c>
      <c r="H20" s="55">
        <f>G20*F20</f>
        <v>0</v>
      </c>
    </row>
    <row r="21" spans="2:8" x14ac:dyDescent="0.25">
      <c r="B21" s="23" t="s">
        <v>24</v>
      </c>
      <c r="C21" s="21">
        <f>C364</f>
        <v>104</v>
      </c>
      <c r="D21" s="3" t="str">
        <f>D364</f>
        <v>Coupe et évacuation d'arbre au sol</v>
      </c>
      <c r="E21" s="7" t="str">
        <f>E364</f>
        <v>u</v>
      </c>
      <c r="F21" s="60">
        <f>BPU!F21</f>
        <v>0</v>
      </c>
      <c r="G21" s="11">
        <v>1</v>
      </c>
      <c r="H21" s="55">
        <f>G21*F21</f>
        <v>0</v>
      </c>
    </row>
    <row r="22" spans="2:8" x14ac:dyDescent="0.25">
      <c r="B22" s="17"/>
      <c r="C22" s="22"/>
      <c r="E22" s="6"/>
      <c r="F22" s="14" t="s">
        <v>3</v>
      </c>
      <c r="G22" s="9"/>
      <c r="H22" s="56">
        <f>SUM(H20:H21)</f>
        <v>0</v>
      </c>
    </row>
    <row r="23" spans="2:8" x14ac:dyDescent="0.25">
      <c r="B23" s="17"/>
      <c r="C23" s="22"/>
      <c r="E23" s="6"/>
      <c r="F23" s="14" t="s">
        <v>4</v>
      </c>
      <c r="G23" s="9"/>
      <c r="H23" s="56">
        <f>H22*1.2</f>
        <v>0</v>
      </c>
    </row>
    <row r="24" spans="2:8" x14ac:dyDescent="0.25">
      <c r="B24" s="17"/>
      <c r="C24" s="22"/>
      <c r="E24" s="6"/>
      <c r="F24" s="14"/>
      <c r="G24" s="9"/>
      <c r="H24" s="14"/>
    </row>
    <row r="25" spans="2:8" ht="18" x14ac:dyDescent="0.25">
      <c r="B25" s="17"/>
      <c r="C25" s="18" t="s">
        <v>15</v>
      </c>
      <c r="E25" s="46" t="s">
        <v>97</v>
      </c>
      <c r="F25" s="14"/>
      <c r="G25" s="9"/>
      <c r="H25" s="14"/>
    </row>
    <row r="26" spans="2:8" x14ac:dyDescent="0.25">
      <c r="B26" s="17"/>
      <c r="C26" s="20" t="s">
        <v>169</v>
      </c>
      <c r="D26" s="2" t="s">
        <v>2</v>
      </c>
      <c r="E26" s="2" t="s">
        <v>170</v>
      </c>
      <c r="F26" s="15" t="s">
        <v>0</v>
      </c>
      <c r="G26" s="10" t="s">
        <v>171</v>
      </c>
      <c r="H26" s="15" t="s">
        <v>1</v>
      </c>
    </row>
    <row r="27" spans="2:8" x14ac:dyDescent="0.25">
      <c r="B27" s="23" t="s">
        <v>25</v>
      </c>
      <c r="C27" s="21">
        <f>C361</f>
        <v>101</v>
      </c>
      <c r="D27" s="3" t="str">
        <f>D361</f>
        <v>Sentier simple</v>
      </c>
      <c r="E27" s="7" t="str">
        <f>E361</f>
        <v>ml</v>
      </c>
      <c r="F27" s="55">
        <f>BPU!F27</f>
        <v>0</v>
      </c>
      <c r="G27" s="8">
        <v>50</v>
      </c>
      <c r="H27" s="55">
        <f>G27*F27</f>
        <v>0</v>
      </c>
    </row>
    <row r="28" spans="2:8" x14ac:dyDescent="0.25">
      <c r="B28" s="23" t="s">
        <v>25</v>
      </c>
      <c r="C28" s="21">
        <f>C364</f>
        <v>104</v>
      </c>
      <c r="D28" s="3" t="str">
        <f>D364</f>
        <v>Coupe et évacuation d'arbre au sol</v>
      </c>
      <c r="E28" s="7" t="str">
        <f>E364</f>
        <v>u</v>
      </c>
      <c r="F28" s="60">
        <f>BPU!F28</f>
        <v>0</v>
      </c>
      <c r="G28" s="11">
        <v>1</v>
      </c>
      <c r="H28" s="55">
        <f t="shared" ref="H28" si="0">G28*F28</f>
        <v>0</v>
      </c>
    </row>
    <row r="29" spans="2:8" x14ac:dyDescent="0.25">
      <c r="B29" s="17"/>
      <c r="C29" s="22"/>
      <c r="E29" s="6"/>
      <c r="F29" s="14" t="s">
        <v>3</v>
      </c>
      <c r="G29" s="9"/>
      <c r="H29" s="56">
        <f>SUM(H27:H28)</f>
        <v>0</v>
      </c>
    </row>
    <row r="30" spans="2:8" x14ac:dyDescent="0.25">
      <c r="B30" s="17"/>
      <c r="C30" s="22"/>
      <c r="E30" s="6"/>
      <c r="F30" s="14" t="s">
        <v>4</v>
      </c>
      <c r="G30" s="9"/>
      <c r="H30" s="56">
        <f>H29*1.2</f>
        <v>0</v>
      </c>
    </row>
    <row r="31" spans="2:8" x14ac:dyDescent="0.25">
      <c r="B31" s="17"/>
      <c r="C31" s="22"/>
      <c r="E31" s="6"/>
      <c r="F31" s="14"/>
      <c r="G31" s="9"/>
      <c r="H31" s="14"/>
    </row>
    <row r="32" spans="2:8" ht="18" x14ac:dyDescent="0.25">
      <c r="B32" s="17"/>
      <c r="C32" s="18" t="s">
        <v>16</v>
      </c>
      <c r="E32" s="46" t="s">
        <v>98</v>
      </c>
      <c r="F32" s="14"/>
      <c r="G32" s="9"/>
      <c r="H32" s="14"/>
    </row>
    <row r="33" spans="2:9" x14ac:dyDescent="0.25">
      <c r="B33" s="17"/>
      <c r="C33" s="20" t="s">
        <v>169</v>
      </c>
      <c r="D33" s="2" t="s">
        <v>2</v>
      </c>
      <c r="E33" s="2" t="s">
        <v>170</v>
      </c>
      <c r="F33" s="15" t="s">
        <v>0</v>
      </c>
      <c r="G33" s="10" t="s">
        <v>171</v>
      </c>
      <c r="H33" s="15" t="s">
        <v>1</v>
      </c>
    </row>
    <row r="34" spans="2:9" x14ac:dyDescent="0.25">
      <c r="B34" s="23" t="s">
        <v>26</v>
      </c>
      <c r="C34" s="43">
        <f>C361</f>
        <v>101</v>
      </c>
      <c r="D34" s="44" t="str">
        <f>D361</f>
        <v>Sentier simple</v>
      </c>
      <c r="E34" s="45" t="str">
        <f>E361</f>
        <v>ml</v>
      </c>
      <c r="F34" s="54">
        <f>BPU!F34</f>
        <v>0</v>
      </c>
      <c r="G34" s="27">
        <v>60</v>
      </c>
      <c r="H34" s="55">
        <f t="shared" ref="H34:H35" si="1">G34*F34</f>
        <v>0</v>
      </c>
    </row>
    <row r="35" spans="2:9" x14ac:dyDescent="0.25">
      <c r="B35" s="23" t="s">
        <v>26</v>
      </c>
      <c r="C35" s="21">
        <f>C364</f>
        <v>104</v>
      </c>
      <c r="D35" s="3" t="str">
        <f>D364</f>
        <v>Coupe et évacuation d'arbre au sol</v>
      </c>
      <c r="E35" s="7" t="str">
        <f>E364</f>
        <v>u</v>
      </c>
      <c r="F35" s="55">
        <f>BPU!F35</f>
        <v>0</v>
      </c>
      <c r="G35" s="8">
        <v>1</v>
      </c>
      <c r="H35" s="55">
        <f t="shared" si="1"/>
        <v>0</v>
      </c>
    </row>
    <row r="36" spans="2:9" x14ac:dyDescent="0.25">
      <c r="B36" s="17"/>
      <c r="C36" s="22"/>
      <c r="E36" s="6"/>
      <c r="F36" s="14" t="s">
        <v>3</v>
      </c>
      <c r="G36" s="9"/>
      <c r="H36" s="56">
        <f>SUM(H34:H35)</f>
        <v>0</v>
      </c>
    </row>
    <row r="37" spans="2:9" x14ac:dyDescent="0.25">
      <c r="B37" s="17"/>
      <c r="C37" s="22"/>
      <c r="E37" s="6"/>
      <c r="F37" s="14" t="s">
        <v>4</v>
      </c>
      <c r="G37" s="9"/>
      <c r="H37" s="56">
        <f>H36*1.2</f>
        <v>0</v>
      </c>
    </row>
    <row r="38" spans="2:9" x14ac:dyDescent="0.25">
      <c r="B38" s="17"/>
      <c r="C38" s="22"/>
      <c r="E38" s="6"/>
      <c r="F38" s="14"/>
      <c r="G38" s="12"/>
      <c r="H38" s="14"/>
    </row>
    <row r="39" spans="2:9" ht="18" x14ac:dyDescent="0.25">
      <c r="B39" s="17"/>
      <c r="C39" s="18" t="s">
        <v>17</v>
      </c>
      <c r="E39" s="46" t="s">
        <v>99</v>
      </c>
      <c r="F39" s="14"/>
      <c r="G39" s="9"/>
      <c r="H39" s="14"/>
    </row>
    <row r="40" spans="2:9" x14ac:dyDescent="0.25">
      <c r="B40" s="17"/>
      <c r="C40" s="20" t="s">
        <v>169</v>
      </c>
      <c r="D40" s="2" t="s">
        <v>2</v>
      </c>
      <c r="E40" s="2" t="s">
        <v>170</v>
      </c>
      <c r="F40" s="15" t="s">
        <v>0</v>
      </c>
      <c r="G40" s="10" t="s">
        <v>171</v>
      </c>
      <c r="H40" s="15" t="s">
        <v>1</v>
      </c>
      <c r="I40" s="1"/>
    </row>
    <row r="41" spans="2:9" x14ac:dyDescent="0.25">
      <c r="B41" s="23" t="s">
        <v>27</v>
      </c>
      <c r="C41" s="21">
        <f>C361</f>
        <v>101</v>
      </c>
      <c r="D41" s="3" t="str">
        <f>D361</f>
        <v>Sentier simple</v>
      </c>
      <c r="E41" s="7" t="str">
        <f>E361</f>
        <v>ml</v>
      </c>
      <c r="F41" s="59">
        <f>BPU!F41</f>
        <v>0</v>
      </c>
      <c r="G41" s="8">
        <v>60</v>
      </c>
      <c r="H41" s="55">
        <f>G41*F41</f>
        <v>0</v>
      </c>
    </row>
    <row r="42" spans="2:9" x14ac:dyDescent="0.25">
      <c r="B42" s="23" t="s">
        <v>27</v>
      </c>
      <c r="C42" s="21">
        <f>C377</f>
        <v>116</v>
      </c>
      <c r="D42" s="3" t="str">
        <f>D377</f>
        <v>Demontage de clôture</v>
      </c>
      <c r="E42" s="7" t="str">
        <f>E377</f>
        <v>ml</v>
      </c>
      <c r="F42" s="59">
        <f>BPU!F42</f>
        <v>0</v>
      </c>
      <c r="G42" s="8">
        <v>20</v>
      </c>
      <c r="H42" s="55">
        <f>G42*F42</f>
        <v>0</v>
      </c>
    </row>
    <row r="43" spans="2:9" x14ac:dyDescent="0.25">
      <c r="B43" s="17"/>
      <c r="C43" s="22"/>
      <c r="E43" s="6"/>
      <c r="F43" s="14" t="s">
        <v>3</v>
      </c>
      <c r="G43" s="9"/>
      <c r="H43" s="56">
        <f>SUM(H41:H42)</f>
        <v>0</v>
      </c>
    </row>
    <row r="44" spans="2:9" x14ac:dyDescent="0.25">
      <c r="B44" s="17"/>
      <c r="C44" s="22"/>
      <c r="E44" s="6"/>
      <c r="F44" s="14" t="s">
        <v>4</v>
      </c>
      <c r="G44" s="9"/>
      <c r="H44" s="56">
        <f>H43*1.2</f>
        <v>0</v>
      </c>
    </row>
    <row r="45" spans="2:9" x14ac:dyDescent="0.25">
      <c r="B45" s="17"/>
      <c r="C45" s="22"/>
      <c r="E45" s="6"/>
      <c r="F45" s="14"/>
      <c r="G45" s="9"/>
      <c r="H45" s="14"/>
    </row>
    <row r="46" spans="2:9" ht="18" x14ac:dyDescent="0.25">
      <c r="B46" s="17"/>
      <c r="C46" s="18" t="s">
        <v>18</v>
      </c>
      <c r="E46" s="46" t="s">
        <v>100</v>
      </c>
      <c r="F46" s="14"/>
      <c r="G46" s="9"/>
      <c r="H46" s="14"/>
    </row>
    <row r="47" spans="2:9" x14ac:dyDescent="0.25">
      <c r="B47" s="17"/>
      <c r="C47" s="20" t="s">
        <v>169</v>
      </c>
      <c r="D47" s="2" t="s">
        <v>2</v>
      </c>
      <c r="E47" s="2" t="s">
        <v>170</v>
      </c>
      <c r="F47" s="15" t="s">
        <v>0</v>
      </c>
      <c r="G47" s="10" t="s">
        <v>171</v>
      </c>
      <c r="H47" s="15" t="s">
        <v>1</v>
      </c>
    </row>
    <row r="48" spans="2:9" x14ac:dyDescent="0.25">
      <c r="B48" s="25" t="s">
        <v>28</v>
      </c>
      <c r="C48" s="21">
        <f>C361</f>
        <v>101</v>
      </c>
      <c r="D48" s="3" t="str">
        <f>D361</f>
        <v>Sentier simple</v>
      </c>
      <c r="E48" s="7" t="str">
        <f>E361</f>
        <v>ml</v>
      </c>
      <c r="F48" s="55">
        <f>BPU!F48</f>
        <v>0</v>
      </c>
      <c r="G48" s="8">
        <v>40</v>
      </c>
      <c r="H48" s="55">
        <f>G48*F48</f>
        <v>0</v>
      </c>
    </row>
    <row r="49" spans="2:8" x14ac:dyDescent="0.25">
      <c r="B49" s="17"/>
      <c r="C49" s="22"/>
      <c r="E49" s="6"/>
      <c r="F49" s="14" t="s">
        <v>3</v>
      </c>
      <c r="G49" s="9"/>
      <c r="H49" s="56">
        <f>SUM(H48)</f>
        <v>0</v>
      </c>
    </row>
    <row r="50" spans="2:8" x14ac:dyDescent="0.25">
      <c r="B50" s="17"/>
      <c r="C50" s="22"/>
      <c r="E50" s="6"/>
      <c r="F50" s="14" t="s">
        <v>4</v>
      </c>
      <c r="G50" s="9"/>
      <c r="H50" s="56">
        <f>H49*1.2</f>
        <v>0</v>
      </c>
    </row>
    <row r="51" spans="2:8" x14ac:dyDescent="0.25">
      <c r="B51" s="17"/>
      <c r="C51" s="22"/>
      <c r="E51" s="6"/>
      <c r="F51" s="14"/>
      <c r="G51" s="9"/>
      <c r="H51" s="14"/>
    </row>
    <row r="52" spans="2:8" ht="18" x14ac:dyDescent="0.25">
      <c r="B52" s="17"/>
      <c r="C52" s="18" t="s">
        <v>19</v>
      </c>
      <c r="E52" s="46" t="s">
        <v>101</v>
      </c>
      <c r="F52" s="14"/>
      <c r="G52" s="9"/>
      <c r="H52" s="14"/>
    </row>
    <row r="53" spans="2:8" x14ac:dyDescent="0.25">
      <c r="B53" s="17"/>
      <c r="C53" s="20" t="s">
        <v>169</v>
      </c>
      <c r="D53" s="2" t="s">
        <v>2</v>
      </c>
      <c r="E53" s="2" t="s">
        <v>170</v>
      </c>
      <c r="F53" s="15" t="s">
        <v>0</v>
      </c>
      <c r="G53" s="10" t="s">
        <v>171</v>
      </c>
      <c r="H53" s="15" t="s">
        <v>1</v>
      </c>
    </row>
    <row r="54" spans="2:8" x14ac:dyDescent="0.25">
      <c r="B54" s="25" t="s">
        <v>29</v>
      </c>
      <c r="C54" s="21">
        <f t="shared" ref="C54:E54" si="2">C361</f>
        <v>101</v>
      </c>
      <c r="D54" s="3" t="str">
        <f t="shared" si="2"/>
        <v>Sentier simple</v>
      </c>
      <c r="E54" s="7" t="str">
        <f t="shared" si="2"/>
        <v>ml</v>
      </c>
      <c r="F54" s="55">
        <f>BPU!F54</f>
        <v>0</v>
      </c>
      <c r="G54" s="8">
        <v>50</v>
      </c>
      <c r="H54" s="55">
        <f>G54*F54</f>
        <v>0</v>
      </c>
    </row>
    <row r="55" spans="2:8" x14ac:dyDescent="0.25">
      <c r="B55" s="25" t="s">
        <v>29</v>
      </c>
      <c r="C55" s="21">
        <f>C377</f>
        <v>116</v>
      </c>
      <c r="D55" s="3" t="str">
        <f>D377</f>
        <v>Demontage de clôture</v>
      </c>
      <c r="E55" s="7" t="str">
        <f>E377</f>
        <v>ml</v>
      </c>
      <c r="F55" s="55">
        <f>BPU!F55</f>
        <v>0</v>
      </c>
      <c r="G55" s="8">
        <v>65</v>
      </c>
      <c r="H55" s="55">
        <f>G55*F55</f>
        <v>0</v>
      </c>
    </row>
    <row r="56" spans="2:8" x14ac:dyDescent="0.25">
      <c r="B56" s="17"/>
      <c r="C56" s="22"/>
      <c r="E56" s="6"/>
      <c r="F56" s="14" t="s">
        <v>3</v>
      </c>
      <c r="G56" s="9"/>
      <c r="H56" s="56">
        <f>SUM(H54:H55)</f>
        <v>0</v>
      </c>
    </row>
    <row r="57" spans="2:8" x14ac:dyDescent="0.25">
      <c r="B57" s="17"/>
      <c r="C57" s="22"/>
      <c r="E57" s="6"/>
      <c r="F57" s="14" t="s">
        <v>4</v>
      </c>
      <c r="G57" s="9"/>
      <c r="H57" s="56">
        <f>H56*1.2</f>
        <v>0</v>
      </c>
    </row>
    <row r="58" spans="2:8" x14ac:dyDescent="0.25">
      <c r="B58" s="17"/>
      <c r="C58" s="22"/>
      <c r="E58" s="6"/>
      <c r="F58" s="14"/>
      <c r="G58" s="9"/>
      <c r="H58" s="14"/>
    </row>
    <row r="59" spans="2:8" ht="18" x14ac:dyDescent="0.25">
      <c r="B59" s="17"/>
      <c r="C59" s="18" t="s">
        <v>20</v>
      </c>
      <c r="E59" s="46" t="s">
        <v>102</v>
      </c>
      <c r="F59" s="14"/>
      <c r="G59" s="9"/>
      <c r="H59" s="14"/>
    </row>
    <row r="60" spans="2:8" x14ac:dyDescent="0.25">
      <c r="B60" s="17"/>
      <c r="C60" s="20" t="s">
        <v>169</v>
      </c>
      <c r="D60" s="2" t="s">
        <v>2</v>
      </c>
      <c r="E60" s="2" t="s">
        <v>170</v>
      </c>
      <c r="F60" s="15" t="s">
        <v>0</v>
      </c>
      <c r="G60" s="10" t="s">
        <v>171</v>
      </c>
      <c r="H60" s="15" t="s">
        <v>1</v>
      </c>
    </row>
    <row r="61" spans="2:8" x14ac:dyDescent="0.25">
      <c r="B61" s="23" t="s">
        <v>30</v>
      </c>
      <c r="C61" s="21">
        <f t="shared" ref="C61:E61" si="3">C361</f>
        <v>101</v>
      </c>
      <c r="D61" s="3" t="str">
        <f t="shared" si="3"/>
        <v>Sentier simple</v>
      </c>
      <c r="E61" s="7" t="str">
        <f t="shared" si="3"/>
        <v>ml</v>
      </c>
      <c r="F61" s="59">
        <f>BPU!F61</f>
        <v>0</v>
      </c>
      <c r="G61" s="8">
        <v>40</v>
      </c>
      <c r="H61" s="55">
        <f>G61*F61</f>
        <v>0</v>
      </c>
    </row>
    <row r="62" spans="2:8" x14ac:dyDescent="0.25">
      <c r="B62" s="17"/>
      <c r="C62" s="22"/>
      <c r="E62" s="6"/>
      <c r="F62" s="14" t="s">
        <v>3</v>
      </c>
      <c r="G62" s="9"/>
      <c r="H62" s="56">
        <f>SUM(H61:H61)</f>
        <v>0</v>
      </c>
    </row>
    <row r="63" spans="2:8" x14ac:dyDescent="0.25">
      <c r="B63" s="17"/>
      <c r="C63" s="22"/>
      <c r="E63" s="6"/>
      <c r="F63" s="14" t="s">
        <v>4</v>
      </c>
      <c r="G63" s="9"/>
      <c r="H63" s="56">
        <f>H62*1.2</f>
        <v>0</v>
      </c>
    </row>
    <row r="64" spans="2:8" x14ac:dyDescent="0.25">
      <c r="B64" s="17"/>
      <c r="C64" s="22"/>
      <c r="E64" s="6"/>
      <c r="F64" s="14"/>
      <c r="G64" s="9"/>
      <c r="H64" s="14"/>
    </row>
    <row r="65" spans="2:9" ht="18" x14ac:dyDescent="0.25">
      <c r="B65" s="17"/>
      <c r="C65" s="18" t="s">
        <v>21</v>
      </c>
      <c r="E65" s="46" t="s">
        <v>103</v>
      </c>
      <c r="F65" s="14"/>
      <c r="G65" s="9"/>
      <c r="H65" s="14"/>
    </row>
    <row r="66" spans="2:9" x14ac:dyDescent="0.25">
      <c r="B66" s="17"/>
      <c r="C66" s="20" t="s">
        <v>169</v>
      </c>
      <c r="D66" s="2" t="s">
        <v>2</v>
      </c>
      <c r="E66" s="2" t="s">
        <v>170</v>
      </c>
      <c r="F66" s="15" t="s">
        <v>0</v>
      </c>
      <c r="G66" s="10" t="s">
        <v>171</v>
      </c>
      <c r="H66" s="15" t="s">
        <v>1</v>
      </c>
      <c r="I66" s="1"/>
    </row>
    <row r="67" spans="2:9" x14ac:dyDescent="0.25">
      <c r="B67" s="23" t="s">
        <v>31</v>
      </c>
      <c r="C67" s="21">
        <f>C361</f>
        <v>101</v>
      </c>
      <c r="D67" s="3" t="str">
        <f>D361</f>
        <v>Sentier simple</v>
      </c>
      <c r="E67" s="7" t="str">
        <f>E361</f>
        <v>ml</v>
      </c>
      <c r="F67" s="55">
        <f>BPU!F67</f>
        <v>0</v>
      </c>
      <c r="G67" s="8">
        <v>10</v>
      </c>
      <c r="H67" s="55">
        <f>G67*F67</f>
        <v>0</v>
      </c>
    </row>
    <row r="68" spans="2:9" x14ac:dyDescent="0.25">
      <c r="B68" s="17"/>
      <c r="C68" s="22"/>
      <c r="E68" s="6"/>
      <c r="F68" s="14" t="s">
        <v>3</v>
      </c>
      <c r="G68" s="9"/>
      <c r="H68" s="56">
        <f>SUM(H67:H67)</f>
        <v>0</v>
      </c>
    </row>
    <row r="69" spans="2:9" x14ac:dyDescent="0.25">
      <c r="B69" s="17"/>
      <c r="C69" s="22"/>
      <c r="E69" s="6"/>
      <c r="F69" s="14" t="s">
        <v>4</v>
      </c>
      <c r="G69" s="9"/>
      <c r="H69" s="56">
        <f>H68*1.2</f>
        <v>0</v>
      </c>
    </row>
    <row r="70" spans="2:9" x14ac:dyDescent="0.25">
      <c r="B70" s="17"/>
      <c r="C70" s="22"/>
      <c r="E70" s="6"/>
      <c r="F70" s="14"/>
      <c r="G70" s="9"/>
      <c r="H70" s="14"/>
    </row>
    <row r="71" spans="2:9" ht="18" x14ac:dyDescent="0.25">
      <c r="B71" s="17"/>
      <c r="C71" s="18" t="s">
        <v>5</v>
      </c>
      <c r="E71" s="46" t="s">
        <v>104</v>
      </c>
      <c r="F71" s="14"/>
      <c r="G71" s="9"/>
      <c r="H71" s="14"/>
    </row>
    <row r="72" spans="2:9" x14ac:dyDescent="0.25">
      <c r="B72" s="17"/>
      <c r="C72" s="20" t="s">
        <v>169</v>
      </c>
      <c r="D72" s="2" t="s">
        <v>2</v>
      </c>
      <c r="E72" s="2" t="s">
        <v>170</v>
      </c>
      <c r="F72" s="15" t="s">
        <v>0</v>
      </c>
      <c r="G72" s="10" t="s">
        <v>171</v>
      </c>
      <c r="H72" s="15" t="s">
        <v>1</v>
      </c>
    </row>
    <row r="73" spans="2:9" x14ac:dyDescent="0.25">
      <c r="B73" s="23" t="s">
        <v>34</v>
      </c>
      <c r="C73" s="21">
        <f>C361</f>
        <v>101</v>
      </c>
      <c r="D73" s="3" t="str">
        <f>D361</f>
        <v>Sentier simple</v>
      </c>
      <c r="E73" s="7" t="str">
        <f>E361</f>
        <v>ml</v>
      </c>
      <c r="F73" s="55">
        <f>BPU!F73</f>
        <v>0</v>
      </c>
      <c r="G73" s="8">
        <v>85</v>
      </c>
      <c r="H73" s="55">
        <f>G73*F73</f>
        <v>0</v>
      </c>
    </row>
    <row r="74" spans="2:9" x14ac:dyDescent="0.25">
      <c r="B74" s="17"/>
      <c r="C74" s="22"/>
      <c r="E74" s="6"/>
      <c r="F74" s="14" t="s">
        <v>3</v>
      </c>
      <c r="G74" s="9"/>
      <c r="H74" s="56">
        <f>SUM(H73:H73)</f>
        <v>0</v>
      </c>
    </row>
    <row r="75" spans="2:9" x14ac:dyDescent="0.25">
      <c r="B75" s="17"/>
      <c r="C75" s="22"/>
      <c r="E75" s="6"/>
      <c r="F75" s="14" t="s">
        <v>4</v>
      </c>
      <c r="G75" s="9"/>
      <c r="H75" s="56">
        <f>H74*1.2</f>
        <v>0</v>
      </c>
    </row>
    <row r="76" spans="2:9" x14ac:dyDescent="0.25">
      <c r="B76" s="17"/>
      <c r="C76" s="22"/>
      <c r="E76" s="6"/>
      <c r="F76" s="14"/>
      <c r="G76" s="9"/>
      <c r="H76" s="14"/>
    </row>
    <row r="77" spans="2:9" ht="18" x14ac:dyDescent="0.25">
      <c r="B77" s="17"/>
      <c r="C77" s="18" t="s">
        <v>32</v>
      </c>
      <c r="E77" s="46" t="s">
        <v>105</v>
      </c>
      <c r="F77" s="14"/>
      <c r="G77" s="9"/>
      <c r="H77" s="14"/>
    </row>
    <row r="78" spans="2:9" x14ac:dyDescent="0.25">
      <c r="B78" s="17"/>
      <c r="C78" s="20" t="s">
        <v>169</v>
      </c>
      <c r="D78" s="2" t="s">
        <v>2</v>
      </c>
      <c r="E78" s="2" t="s">
        <v>170</v>
      </c>
      <c r="F78" s="15" t="s">
        <v>0</v>
      </c>
      <c r="G78" s="10" t="s">
        <v>171</v>
      </c>
      <c r="H78" s="15" t="s">
        <v>1</v>
      </c>
    </row>
    <row r="79" spans="2:9" x14ac:dyDescent="0.25">
      <c r="B79" s="23" t="s">
        <v>35</v>
      </c>
      <c r="C79" s="21">
        <f>C361</f>
        <v>101</v>
      </c>
      <c r="D79" s="3" t="str">
        <f>D361</f>
        <v>Sentier simple</v>
      </c>
      <c r="E79" s="7" t="str">
        <f>E361</f>
        <v>ml</v>
      </c>
      <c r="F79" s="59">
        <f>BPU!F79</f>
        <v>0</v>
      </c>
      <c r="G79" s="8">
        <v>15</v>
      </c>
      <c r="H79" s="55">
        <f>G79*F79</f>
        <v>0</v>
      </c>
    </row>
    <row r="80" spans="2:9" x14ac:dyDescent="0.25">
      <c r="B80" s="17"/>
      <c r="C80" s="22"/>
      <c r="E80" s="6"/>
      <c r="F80" s="14" t="s">
        <v>3</v>
      </c>
      <c r="G80" s="9"/>
      <c r="H80" s="56">
        <f>SUM(H79:H79)</f>
        <v>0</v>
      </c>
    </row>
    <row r="81" spans="2:8" x14ac:dyDescent="0.25">
      <c r="B81" s="17"/>
      <c r="C81" s="22"/>
      <c r="E81" s="6"/>
      <c r="F81" s="14" t="s">
        <v>4</v>
      </c>
      <c r="G81" s="9"/>
      <c r="H81" s="56">
        <f>H80*1.2</f>
        <v>0</v>
      </c>
    </row>
    <row r="82" spans="2:8" x14ac:dyDescent="0.25">
      <c r="B82" s="17"/>
      <c r="C82" s="22"/>
      <c r="E82" s="6"/>
      <c r="F82" s="14"/>
      <c r="G82" s="9"/>
      <c r="H82" s="14"/>
    </row>
    <row r="83" spans="2:8" ht="18" x14ac:dyDescent="0.25">
      <c r="B83" s="17"/>
      <c r="C83" s="18" t="s">
        <v>33</v>
      </c>
      <c r="E83" s="46" t="s">
        <v>106</v>
      </c>
      <c r="F83" s="14"/>
      <c r="G83" s="9"/>
      <c r="H83" s="14"/>
    </row>
    <row r="84" spans="2:8" x14ac:dyDescent="0.25">
      <c r="B84" s="17"/>
      <c r="C84" s="20" t="s">
        <v>169</v>
      </c>
      <c r="D84" s="2" t="s">
        <v>2</v>
      </c>
      <c r="E84" s="2" t="s">
        <v>170</v>
      </c>
      <c r="F84" s="15" t="s">
        <v>0</v>
      </c>
      <c r="G84" s="10" t="s">
        <v>171</v>
      </c>
      <c r="H84" s="15" t="s">
        <v>1</v>
      </c>
    </row>
    <row r="85" spans="2:8" x14ac:dyDescent="0.25">
      <c r="B85" s="23" t="s">
        <v>36</v>
      </c>
      <c r="C85" s="21">
        <f>C361</f>
        <v>101</v>
      </c>
      <c r="D85" s="3" t="str">
        <f>D361</f>
        <v>Sentier simple</v>
      </c>
      <c r="E85" s="7" t="str">
        <f>E361</f>
        <v>ml</v>
      </c>
      <c r="F85" s="59">
        <f>BPU!F85</f>
        <v>0</v>
      </c>
      <c r="G85" s="8">
        <v>85</v>
      </c>
      <c r="H85" s="55">
        <f>G85*F85</f>
        <v>0</v>
      </c>
    </row>
    <row r="86" spans="2:8" x14ac:dyDescent="0.25">
      <c r="B86" s="17"/>
      <c r="C86" s="22"/>
      <c r="E86" s="6"/>
      <c r="F86" s="14" t="s">
        <v>3</v>
      </c>
      <c r="G86" s="9"/>
      <c r="H86" s="56">
        <f>SUM(H85:H85)</f>
        <v>0</v>
      </c>
    </row>
    <row r="87" spans="2:8" x14ac:dyDescent="0.25">
      <c r="B87" s="17"/>
      <c r="C87" s="22"/>
      <c r="E87" s="6"/>
      <c r="F87" s="14" t="s">
        <v>4</v>
      </c>
      <c r="G87" s="9"/>
      <c r="H87" s="56">
        <f>H86*1.2</f>
        <v>0</v>
      </c>
    </row>
    <row r="88" spans="2:8" x14ac:dyDescent="0.25">
      <c r="B88" s="17"/>
      <c r="C88" s="22"/>
      <c r="E88" s="6"/>
      <c r="F88" s="14"/>
      <c r="G88" s="9"/>
      <c r="H88" s="14"/>
    </row>
    <row r="89" spans="2:8" ht="18" x14ac:dyDescent="0.25">
      <c r="B89" s="17"/>
      <c r="C89" s="18" t="s">
        <v>37</v>
      </c>
      <c r="E89" s="46" t="s">
        <v>107</v>
      </c>
      <c r="F89" s="14"/>
      <c r="G89" s="9"/>
      <c r="H89" s="14"/>
    </row>
    <row r="90" spans="2:8" x14ac:dyDescent="0.25">
      <c r="B90" s="17"/>
      <c r="C90" s="20" t="s">
        <v>169</v>
      </c>
      <c r="D90" s="2" t="s">
        <v>2</v>
      </c>
      <c r="E90" s="2" t="s">
        <v>170</v>
      </c>
      <c r="F90" s="15" t="s">
        <v>0</v>
      </c>
      <c r="G90" s="10" t="s">
        <v>171</v>
      </c>
      <c r="H90" s="15" t="s">
        <v>1</v>
      </c>
    </row>
    <row r="91" spans="2:8" x14ac:dyDescent="0.25">
      <c r="B91" s="23" t="s">
        <v>56</v>
      </c>
      <c r="C91" s="21">
        <f>C361</f>
        <v>101</v>
      </c>
      <c r="D91" s="3" t="str">
        <f>D361</f>
        <v>Sentier simple</v>
      </c>
      <c r="E91" s="7" t="str">
        <f>E361</f>
        <v>ml</v>
      </c>
      <c r="F91" s="59">
        <f>BPU!F91</f>
        <v>0</v>
      </c>
      <c r="G91" s="8">
        <v>35</v>
      </c>
      <c r="H91" s="55">
        <f>G91*F91</f>
        <v>0</v>
      </c>
    </row>
    <row r="92" spans="2:8" x14ac:dyDescent="0.25">
      <c r="B92" s="23" t="s">
        <v>56</v>
      </c>
      <c r="C92" s="21">
        <f t="shared" ref="C92:E92" si="4">C376</f>
        <v>115</v>
      </c>
      <c r="D92" s="3" t="str">
        <f t="shared" si="4"/>
        <v>Toiture enherbée de la loge</v>
      </c>
      <c r="E92" s="7" t="str">
        <f t="shared" si="4"/>
        <v>u</v>
      </c>
      <c r="F92" s="59">
        <f>BPU!F92</f>
        <v>0</v>
      </c>
      <c r="G92" s="8">
        <v>1</v>
      </c>
      <c r="H92" s="55">
        <f>G92*F92</f>
        <v>0</v>
      </c>
    </row>
    <row r="93" spans="2:8" x14ac:dyDescent="0.25">
      <c r="B93" s="17"/>
      <c r="C93" s="22"/>
      <c r="E93" s="6"/>
      <c r="F93" s="14" t="s">
        <v>3</v>
      </c>
      <c r="G93" s="9"/>
      <c r="H93" s="56">
        <f>SUM(H91:H92)</f>
        <v>0</v>
      </c>
    </row>
    <row r="94" spans="2:8" x14ac:dyDescent="0.25">
      <c r="B94" s="17"/>
      <c r="C94" s="22"/>
      <c r="E94" s="6"/>
      <c r="F94" s="14" t="s">
        <v>4</v>
      </c>
      <c r="G94" s="9"/>
      <c r="H94" s="56">
        <f>H93*1.2</f>
        <v>0</v>
      </c>
    </row>
    <row r="95" spans="2:8" x14ac:dyDescent="0.25">
      <c r="B95" s="17"/>
      <c r="C95" s="22"/>
      <c r="E95" s="6"/>
      <c r="F95" s="14"/>
      <c r="G95" s="12"/>
      <c r="H95" s="14"/>
    </row>
    <row r="96" spans="2:8" ht="18" x14ac:dyDescent="0.25">
      <c r="B96" s="17"/>
      <c r="C96" s="18" t="s">
        <v>38</v>
      </c>
      <c r="E96" s="46" t="s">
        <v>112</v>
      </c>
      <c r="F96" s="14"/>
      <c r="G96" s="9"/>
      <c r="H96" s="14"/>
    </row>
    <row r="97" spans="2:8" x14ac:dyDescent="0.25">
      <c r="B97" s="17"/>
      <c r="C97" s="20" t="s">
        <v>169</v>
      </c>
      <c r="D97" s="2" t="s">
        <v>2</v>
      </c>
      <c r="E97" s="2" t="s">
        <v>170</v>
      </c>
      <c r="F97" s="15" t="s">
        <v>0</v>
      </c>
      <c r="G97" s="10" t="s">
        <v>171</v>
      </c>
      <c r="H97" s="15" t="s">
        <v>1</v>
      </c>
    </row>
    <row r="98" spans="2:8" x14ac:dyDescent="0.25">
      <c r="B98" s="23" t="s">
        <v>62</v>
      </c>
      <c r="C98" s="21">
        <f>C361</f>
        <v>101</v>
      </c>
      <c r="D98" s="3" t="str">
        <f>D361</f>
        <v>Sentier simple</v>
      </c>
      <c r="E98" s="7" t="str">
        <f>E361</f>
        <v>ml</v>
      </c>
      <c r="F98" s="59">
        <f>BPU!F98</f>
        <v>0</v>
      </c>
      <c r="G98" s="8">
        <v>45</v>
      </c>
      <c r="H98" s="55">
        <f>G98*F98</f>
        <v>0</v>
      </c>
    </row>
    <row r="99" spans="2:8" x14ac:dyDescent="0.25">
      <c r="B99" s="17"/>
      <c r="C99" s="22"/>
      <c r="E99" s="6"/>
      <c r="F99" s="14" t="s">
        <v>3</v>
      </c>
      <c r="G99" s="9"/>
      <c r="H99" s="56">
        <f>SUM(H98:H98)</f>
        <v>0</v>
      </c>
    </row>
    <row r="100" spans="2:8" x14ac:dyDescent="0.25">
      <c r="B100" s="17"/>
      <c r="C100" s="22"/>
      <c r="E100" s="6"/>
      <c r="F100" s="14" t="s">
        <v>4</v>
      </c>
      <c r="G100" s="9"/>
      <c r="H100" s="56">
        <f>H99*1.2</f>
        <v>0</v>
      </c>
    </row>
    <row r="101" spans="2:8" x14ac:dyDescent="0.25">
      <c r="B101" s="17"/>
      <c r="C101" s="22"/>
      <c r="E101" s="6"/>
      <c r="F101" s="14"/>
      <c r="G101" s="9"/>
      <c r="H101" s="14"/>
    </row>
    <row r="102" spans="2:8" ht="18" x14ac:dyDescent="0.25">
      <c r="B102" s="17"/>
      <c r="C102" s="18" t="s">
        <v>39</v>
      </c>
      <c r="E102" s="46" t="s">
        <v>114</v>
      </c>
      <c r="F102" s="14"/>
      <c r="G102" s="9"/>
      <c r="H102" s="14"/>
    </row>
    <row r="103" spans="2:8" x14ac:dyDescent="0.25">
      <c r="B103" s="17"/>
      <c r="C103" s="20" t="s">
        <v>169</v>
      </c>
      <c r="D103" s="2" t="s">
        <v>2</v>
      </c>
      <c r="E103" s="2" t="s">
        <v>170</v>
      </c>
      <c r="F103" s="15" t="s">
        <v>0</v>
      </c>
      <c r="G103" s="10" t="s">
        <v>171</v>
      </c>
      <c r="H103" s="15" t="s">
        <v>1</v>
      </c>
    </row>
    <row r="104" spans="2:8" x14ac:dyDescent="0.25">
      <c r="B104" s="23" t="s">
        <v>63</v>
      </c>
      <c r="C104" s="21">
        <f t="shared" ref="C104:E105" si="5">C361</f>
        <v>101</v>
      </c>
      <c r="D104" s="3" t="str">
        <f t="shared" si="5"/>
        <v>Sentier simple</v>
      </c>
      <c r="E104" s="7" t="str">
        <f t="shared" si="5"/>
        <v>ml</v>
      </c>
      <c r="F104" s="59">
        <f>BPU!F104</f>
        <v>0</v>
      </c>
      <c r="G104" s="8">
        <v>70</v>
      </c>
      <c r="H104" s="55">
        <f>F104*G104</f>
        <v>0</v>
      </c>
    </row>
    <row r="105" spans="2:8" x14ac:dyDescent="0.25">
      <c r="B105" s="23" t="s">
        <v>63</v>
      </c>
      <c r="C105" s="21">
        <f t="shared" si="5"/>
        <v>102</v>
      </c>
      <c r="D105" s="3" t="str">
        <f t="shared" si="5"/>
        <v>Assise de sentier</v>
      </c>
      <c r="E105" s="7" t="str">
        <f t="shared" si="5"/>
        <v>ml</v>
      </c>
      <c r="F105" s="59">
        <f>BPU!F105</f>
        <v>0</v>
      </c>
      <c r="G105" s="8">
        <v>25</v>
      </c>
      <c r="H105" s="55">
        <f t="shared" ref="H105" si="6">F105*G105</f>
        <v>0</v>
      </c>
    </row>
    <row r="106" spans="2:8" x14ac:dyDescent="0.25">
      <c r="B106" s="26" t="s">
        <v>63</v>
      </c>
      <c r="C106" s="21">
        <f t="shared" ref="C106:E106" si="7">C366</f>
        <v>106</v>
      </c>
      <c r="D106" s="3" t="str">
        <f t="shared" si="7"/>
        <v>Coupe de taillis</v>
      </c>
      <c r="E106" s="7" t="str">
        <f t="shared" si="7"/>
        <v>m2</v>
      </c>
      <c r="F106" s="59">
        <f>BPU!F106</f>
        <v>0</v>
      </c>
      <c r="G106" s="8">
        <v>300</v>
      </c>
      <c r="H106" s="55">
        <f>F106*G106</f>
        <v>0</v>
      </c>
    </row>
    <row r="107" spans="2:8" x14ac:dyDescent="0.25">
      <c r="B107" s="17"/>
      <c r="C107" s="22"/>
      <c r="E107" s="6"/>
      <c r="F107" s="14" t="s">
        <v>3</v>
      </c>
      <c r="G107" s="9"/>
      <c r="H107" s="56">
        <f>SUM(H104:H106)</f>
        <v>0</v>
      </c>
    </row>
    <row r="108" spans="2:8" x14ac:dyDescent="0.25">
      <c r="B108" s="17"/>
      <c r="C108" s="22"/>
      <c r="E108" s="6"/>
      <c r="F108" s="14" t="s">
        <v>4</v>
      </c>
      <c r="G108" s="9"/>
      <c r="H108" s="56">
        <f>H107*1.2</f>
        <v>0</v>
      </c>
    </row>
    <row r="109" spans="2:8" x14ac:dyDescent="0.25">
      <c r="B109" s="17"/>
      <c r="C109" s="22"/>
      <c r="E109" s="6"/>
      <c r="F109" s="14"/>
      <c r="G109" s="9"/>
      <c r="H109" s="14"/>
    </row>
    <row r="110" spans="2:8" ht="18" x14ac:dyDescent="0.25">
      <c r="B110" s="17"/>
      <c r="C110" s="18" t="s">
        <v>40</v>
      </c>
      <c r="E110" s="46" t="s">
        <v>115</v>
      </c>
      <c r="F110" s="14"/>
      <c r="G110" s="9"/>
      <c r="H110" s="14"/>
    </row>
    <row r="111" spans="2:8" x14ac:dyDescent="0.25">
      <c r="B111" s="17"/>
      <c r="C111" s="20" t="s">
        <v>169</v>
      </c>
      <c r="D111" s="2" t="s">
        <v>2</v>
      </c>
      <c r="E111" s="2" t="s">
        <v>170</v>
      </c>
      <c r="F111" s="15" t="s">
        <v>0</v>
      </c>
      <c r="G111" s="10" t="s">
        <v>171</v>
      </c>
      <c r="H111" s="15" t="s">
        <v>1</v>
      </c>
    </row>
    <row r="112" spans="2:8" x14ac:dyDescent="0.25">
      <c r="B112" s="23" t="s">
        <v>64</v>
      </c>
      <c r="C112" s="21">
        <f t="shared" ref="C112:E112" si="8">C362</f>
        <v>102</v>
      </c>
      <c r="D112" s="3" t="str">
        <f t="shared" si="8"/>
        <v>Assise de sentier</v>
      </c>
      <c r="E112" s="7" t="str">
        <f t="shared" si="8"/>
        <v>ml</v>
      </c>
      <c r="F112" s="59">
        <f>BPU!F112</f>
        <v>0</v>
      </c>
      <c r="G112" s="8">
        <v>50</v>
      </c>
      <c r="H112" s="55">
        <f>G112*F112</f>
        <v>0</v>
      </c>
    </row>
    <row r="113" spans="2:8" x14ac:dyDescent="0.25">
      <c r="B113" s="17"/>
      <c r="C113" s="22"/>
      <c r="E113" s="6"/>
      <c r="F113" s="14" t="s">
        <v>3</v>
      </c>
      <c r="G113" s="9"/>
      <c r="H113" s="56">
        <f>SUM(H112:H112)</f>
        <v>0</v>
      </c>
    </row>
    <row r="114" spans="2:8" x14ac:dyDescent="0.25">
      <c r="B114" s="17"/>
      <c r="C114" s="22"/>
      <c r="E114" s="6"/>
      <c r="F114" s="14" t="s">
        <v>4</v>
      </c>
      <c r="G114" s="9"/>
      <c r="H114" s="56">
        <f>H113*1.2</f>
        <v>0</v>
      </c>
    </row>
    <row r="115" spans="2:8" x14ac:dyDescent="0.25">
      <c r="B115" s="17"/>
      <c r="C115" s="22"/>
      <c r="E115" s="6"/>
      <c r="F115" s="14"/>
      <c r="G115" s="9"/>
      <c r="H115" s="14"/>
    </row>
    <row r="116" spans="2:8" ht="18" x14ac:dyDescent="0.25">
      <c r="B116" s="17"/>
      <c r="C116" s="18" t="s">
        <v>41</v>
      </c>
      <c r="E116" s="46" t="s">
        <v>113</v>
      </c>
      <c r="F116" s="14"/>
      <c r="G116" s="9"/>
      <c r="H116" s="14"/>
    </row>
    <row r="117" spans="2:8" x14ac:dyDescent="0.25">
      <c r="B117" s="17"/>
      <c r="C117" s="20" t="s">
        <v>169</v>
      </c>
      <c r="D117" s="2" t="s">
        <v>2</v>
      </c>
      <c r="E117" s="2" t="s">
        <v>170</v>
      </c>
      <c r="F117" s="15" t="s">
        <v>0</v>
      </c>
      <c r="G117" s="10" t="s">
        <v>171</v>
      </c>
      <c r="H117" s="15" t="s">
        <v>1</v>
      </c>
    </row>
    <row r="118" spans="2:8" x14ac:dyDescent="0.25">
      <c r="B118" s="23" t="s">
        <v>65</v>
      </c>
      <c r="C118" s="21">
        <f t="shared" ref="C118:E118" si="9">C362</f>
        <v>102</v>
      </c>
      <c r="D118" s="3" t="str">
        <f t="shared" si="9"/>
        <v>Assise de sentier</v>
      </c>
      <c r="E118" s="7" t="str">
        <f t="shared" si="9"/>
        <v>ml</v>
      </c>
      <c r="F118" s="59">
        <f>BPU!F118</f>
        <v>0</v>
      </c>
      <c r="G118" s="8">
        <v>110</v>
      </c>
      <c r="H118" s="55">
        <f>G118*F118</f>
        <v>0</v>
      </c>
    </row>
    <row r="119" spans="2:8" x14ac:dyDescent="0.25">
      <c r="B119" s="23" t="s">
        <v>65</v>
      </c>
      <c r="C119" s="21">
        <f t="shared" ref="C119:E119" si="10">C366</f>
        <v>106</v>
      </c>
      <c r="D119" s="3" t="str">
        <f t="shared" si="10"/>
        <v>Coupe de taillis</v>
      </c>
      <c r="E119" s="7" t="str">
        <f t="shared" si="10"/>
        <v>m2</v>
      </c>
      <c r="F119" s="59">
        <f>BPU!F119</f>
        <v>0</v>
      </c>
      <c r="G119" s="8">
        <v>450</v>
      </c>
      <c r="H119" s="55">
        <f>G119*F119</f>
        <v>0</v>
      </c>
    </row>
    <row r="120" spans="2:8" x14ac:dyDescent="0.25">
      <c r="B120" s="17"/>
      <c r="C120" s="22"/>
      <c r="E120" s="6"/>
      <c r="F120" s="14" t="s">
        <v>3</v>
      </c>
      <c r="G120" s="9"/>
      <c r="H120" s="56">
        <f>SUM(H118:H119)</f>
        <v>0</v>
      </c>
    </row>
    <row r="121" spans="2:8" x14ac:dyDescent="0.25">
      <c r="B121" s="17"/>
      <c r="C121" s="22"/>
      <c r="E121" s="6"/>
      <c r="F121" s="14" t="s">
        <v>4</v>
      </c>
      <c r="G121" s="9"/>
      <c r="H121" s="56">
        <f>H120*1.2</f>
        <v>0</v>
      </c>
    </row>
    <row r="122" spans="2:8" x14ac:dyDescent="0.25">
      <c r="B122" s="17"/>
      <c r="C122" s="22"/>
      <c r="E122" s="6"/>
      <c r="F122" s="14"/>
      <c r="G122" s="9"/>
      <c r="H122" s="14"/>
    </row>
    <row r="123" spans="2:8" ht="18" x14ac:dyDescent="0.25">
      <c r="B123" s="17"/>
      <c r="C123" s="18" t="s">
        <v>42</v>
      </c>
      <c r="E123" s="46" t="s">
        <v>116</v>
      </c>
      <c r="F123" s="14"/>
      <c r="G123" s="9"/>
      <c r="H123" s="14"/>
    </row>
    <row r="124" spans="2:8" x14ac:dyDescent="0.25">
      <c r="B124" s="17"/>
      <c r="C124" s="20" t="s">
        <v>169</v>
      </c>
      <c r="D124" s="2" t="s">
        <v>2</v>
      </c>
      <c r="E124" s="2" t="s">
        <v>170</v>
      </c>
      <c r="F124" s="15" t="s">
        <v>0</v>
      </c>
      <c r="G124" s="10" t="s">
        <v>171</v>
      </c>
      <c r="H124" s="15" t="s">
        <v>1</v>
      </c>
    </row>
    <row r="125" spans="2:8" x14ac:dyDescent="0.25">
      <c r="B125" s="23" t="s">
        <v>66</v>
      </c>
      <c r="C125" s="21">
        <f>C361</f>
        <v>101</v>
      </c>
      <c r="D125" s="3" t="str">
        <f>D361</f>
        <v>Sentier simple</v>
      </c>
      <c r="E125" s="7" t="str">
        <f>E361</f>
        <v>ml</v>
      </c>
      <c r="F125" s="55">
        <f>BPU!F125</f>
        <v>0</v>
      </c>
      <c r="G125" s="8">
        <v>50</v>
      </c>
      <c r="H125" s="55">
        <f>G125*F125</f>
        <v>0</v>
      </c>
    </row>
    <row r="126" spans="2:8" x14ac:dyDescent="0.25">
      <c r="B126" s="23" t="s">
        <v>66</v>
      </c>
      <c r="C126" s="21">
        <f>C372</f>
        <v>111</v>
      </c>
      <c r="D126" s="3" t="str">
        <f>D372</f>
        <v>Déblais - remblais, nivellement</v>
      </c>
      <c r="E126" s="7" t="str">
        <f>E372</f>
        <v>m3</v>
      </c>
      <c r="F126" s="55">
        <f>BPU!F126</f>
        <v>0</v>
      </c>
      <c r="G126" s="8">
        <v>5</v>
      </c>
      <c r="H126" s="55">
        <f t="shared" ref="H126" si="11">G126*F126</f>
        <v>0</v>
      </c>
    </row>
    <row r="127" spans="2:8" x14ac:dyDescent="0.25">
      <c r="B127" s="17"/>
      <c r="C127" s="22"/>
      <c r="E127" s="6"/>
      <c r="F127" s="14" t="s">
        <v>3</v>
      </c>
      <c r="G127" s="9"/>
      <c r="H127" s="56">
        <f>SUM(H125:H126)</f>
        <v>0</v>
      </c>
    </row>
    <row r="128" spans="2:8" x14ac:dyDescent="0.25">
      <c r="B128" s="17"/>
      <c r="C128" s="22"/>
      <c r="E128" s="6"/>
      <c r="F128" s="14" t="s">
        <v>4</v>
      </c>
      <c r="G128" s="9"/>
      <c r="H128" s="56">
        <f>H127*1.2</f>
        <v>0</v>
      </c>
    </row>
    <row r="129" spans="2:8" x14ac:dyDescent="0.25">
      <c r="B129" s="17"/>
      <c r="C129" s="22"/>
      <c r="E129" s="6"/>
      <c r="F129" s="14"/>
      <c r="G129" s="9"/>
      <c r="H129" s="14"/>
    </row>
    <row r="130" spans="2:8" ht="18" x14ac:dyDescent="0.25">
      <c r="B130" s="17"/>
      <c r="C130" s="18" t="s">
        <v>43</v>
      </c>
      <c r="E130" s="46" t="s">
        <v>117</v>
      </c>
      <c r="F130" s="14"/>
      <c r="G130" s="9"/>
      <c r="H130" s="14"/>
    </row>
    <row r="131" spans="2:8" x14ac:dyDescent="0.25">
      <c r="B131" s="17"/>
      <c r="C131" s="20" t="s">
        <v>169</v>
      </c>
      <c r="D131" s="2" t="s">
        <v>2</v>
      </c>
      <c r="E131" s="2" t="s">
        <v>170</v>
      </c>
      <c r="F131" s="15" t="s">
        <v>0</v>
      </c>
      <c r="G131" s="10" t="s">
        <v>171</v>
      </c>
      <c r="H131" s="15" t="s">
        <v>1</v>
      </c>
    </row>
    <row r="132" spans="2:8" x14ac:dyDescent="0.25">
      <c r="B132" s="23" t="s">
        <v>67</v>
      </c>
      <c r="C132" s="21">
        <f>C361</f>
        <v>101</v>
      </c>
      <c r="D132" s="3" t="str">
        <f>D361</f>
        <v>Sentier simple</v>
      </c>
      <c r="E132" s="7" t="str">
        <f>E361</f>
        <v>ml</v>
      </c>
      <c r="F132" s="55">
        <f>BPU!F132</f>
        <v>0</v>
      </c>
      <c r="G132" s="8">
        <v>20</v>
      </c>
      <c r="H132" s="55">
        <f>G132*F132</f>
        <v>0</v>
      </c>
    </row>
    <row r="133" spans="2:8" x14ac:dyDescent="0.25">
      <c r="B133" s="23" t="s">
        <v>67</v>
      </c>
      <c r="C133" s="21">
        <f>C372</f>
        <v>111</v>
      </c>
      <c r="D133" s="3" t="str">
        <f>D372</f>
        <v>Déblais - remblais, nivellement</v>
      </c>
      <c r="E133" s="7" t="str">
        <f>E372</f>
        <v>m3</v>
      </c>
      <c r="F133" s="55">
        <f>BPU!F133</f>
        <v>0</v>
      </c>
      <c r="G133" s="8">
        <v>5</v>
      </c>
      <c r="H133" s="55">
        <f t="shared" ref="H133:H134" si="12">G133*F133</f>
        <v>0</v>
      </c>
    </row>
    <row r="134" spans="2:8" x14ac:dyDescent="0.25">
      <c r="B134" s="23" t="s">
        <v>67</v>
      </c>
      <c r="C134" s="21">
        <f t="shared" ref="C134:E134" si="13">C378</f>
        <v>117</v>
      </c>
      <c r="D134" s="3" t="str">
        <f t="shared" si="13"/>
        <v>Nettoyage des pierres</v>
      </c>
      <c r="E134" s="7" t="str">
        <f t="shared" si="13"/>
        <v>m3</v>
      </c>
      <c r="F134" s="55">
        <f>BPU!F134</f>
        <v>0</v>
      </c>
      <c r="G134" s="8">
        <v>3</v>
      </c>
      <c r="H134" s="55">
        <f t="shared" si="12"/>
        <v>0</v>
      </c>
    </row>
    <row r="135" spans="2:8" x14ac:dyDescent="0.25">
      <c r="B135" s="17"/>
      <c r="C135" s="22"/>
      <c r="E135" s="6"/>
      <c r="F135" s="14" t="s">
        <v>3</v>
      </c>
      <c r="G135" s="9"/>
      <c r="H135" s="56">
        <f>SUM(H132:H134)</f>
        <v>0</v>
      </c>
    </row>
    <row r="136" spans="2:8" x14ac:dyDescent="0.25">
      <c r="B136" s="17"/>
      <c r="C136" s="22"/>
      <c r="E136" s="6"/>
      <c r="F136" s="14" t="s">
        <v>4</v>
      </c>
      <c r="G136" s="9"/>
      <c r="H136" s="56">
        <f>H135*1.2</f>
        <v>0</v>
      </c>
    </row>
    <row r="137" spans="2:8" x14ac:dyDescent="0.25">
      <c r="B137" s="17"/>
      <c r="C137" s="22"/>
      <c r="E137" s="6"/>
      <c r="F137" s="14"/>
      <c r="G137" s="9"/>
      <c r="H137" s="14"/>
    </row>
    <row r="138" spans="2:8" ht="18" x14ac:dyDescent="0.25">
      <c r="B138" s="17"/>
      <c r="C138" s="18" t="s">
        <v>44</v>
      </c>
      <c r="E138" s="46" t="s">
        <v>118</v>
      </c>
      <c r="F138" s="14"/>
      <c r="G138" s="9"/>
      <c r="H138" s="14"/>
    </row>
    <row r="139" spans="2:8" x14ac:dyDescent="0.25">
      <c r="B139" s="17"/>
      <c r="C139" s="20" t="s">
        <v>169</v>
      </c>
      <c r="D139" s="2" t="s">
        <v>2</v>
      </c>
      <c r="E139" s="2" t="s">
        <v>170</v>
      </c>
      <c r="F139" s="15" t="s">
        <v>0</v>
      </c>
      <c r="G139" s="10" t="s">
        <v>171</v>
      </c>
      <c r="H139" s="15" t="s">
        <v>1</v>
      </c>
    </row>
    <row r="140" spans="2:8" x14ac:dyDescent="0.25">
      <c r="B140" s="23" t="s">
        <v>68</v>
      </c>
      <c r="C140" s="21">
        <f t="shared" ref="C140:E140" si="14">C361</f>
        <v>101</v>
      </c>
      <c r="D140" s="3" t="str">
        <f t="shared" si="14"/>
        <v>Sentier simple</v>
      </c>
      <c r="E140" s="7" t="str">
        <f t="shared" si="14"/>
        <v>ml</v>
      </c>
      <c r="F140" s="59">
        <f>BPU!F140</f>
        <v>0</v>
      </c>
      <c r="G140" s="8">
        <v>25</v>
      </c>
      <c r="H140" s="55">
        <f>G140*F140</f>
        <v>0</v>
      </c>
    </row>
    <row r="141" spans="2:8" x14ac:dyDescent="0.25">
      <c r="B141" s="17"/>
      <c r="C141" s="22"/>
      <c r="E141" s="6"/>
      <c r="F141" s="14" t="s">
        <v>3</v>
      </c>
      <c r="G141" s="9"/>
      <c r="H141" s="56">
        <f>SUM(H140:H140)</f>
        <v>0</v>
      </c>
    </row>
    <row r="142" spans="2:8" x14ac:dyDescent="0.25">
      <c r="B142" s="17"/>
      <c r="C142" s="22"/>
      <c r="E142" s="6"/>
      <c r="F142" s="14" t="s">
        <v>4</v>
      </c>
      <c r="G142" s="9"/>
      <c r="H142" s="56">
        <f>H141*1.2</f>
        <v>0</v>
      </c>
    </row>
    <row r="143" spans="2:8" x14ac:dyDescent="0.25">
      <c r="B143" s="17"/>
      <c r="C143" s="47"/>
      <c r="D143" s="48"/>
      <c r="E143" s="49"/>
      <c r="F143" s="14"/>
      <c r="G143" s="50"/>
      <c r="H143" s="14"/>
    </row>
    <row r="144" spans="2:8" ht="18" x14ac:dyDescent="0.25">
      <c r="B144" s="17"/>
      <c r="C144" s="18" t="s">
        <v>45</v>
      </c>
      <c r="E144" s="46" t="s">
        <v>119</v>
      </c>
      <c r="F144" s="14"/>
      <c r="G144" s="9"/>
      <c r="H144" s="14"/>
    </row>
    <row r="145" spans="2:8" x14ac:dyDescent="0.25">
      <c r="B145" s="17"/>
      <c r="C145" s="20" t="s">
        <v>169</v>
      </c>
      <c r="D145" s="2" t="s">
        <v>2</v>
      </c>
      <c r="E145" s="2" t="s">
        <v>170</v>
      </c>
      <c r="F145" s="15" t="s">
        <v>0</v>
      </c>
      <c r="G145" s="10" t="s">
        <v>171</v>
      </c>
      <c r="H145" s="15" t="s">
        <v>1</v>
      </c>
    </row>
    <row r="146" spans="2:8" x14ac:dyDescent="0.25">
      <c r="B146" s="23" t="s">
        <v>69</v>
      </c>
      <c r="C146" s="43">
        <f t="shared" ref="C146:E146" si="15">C362</f>
        <v>102</v>
      </c>
      <c r="D146" s="44" t="str">
        <f t="shared" si="15"/>
        <v>Assise de sentier</v>
      </c>
      <c r="E146" s="45" t="str">
        <f t="shared" si="15"/>
        <v>ml</v>
      </c>
      <c r="F146" s="54">
        <f>BPU!F146</f>
        <v>0</v>
      </c>
      <c r="G146" s="27">
        <v>20</v>
      </c>
      <c r="H146" s="55">
        <f>G146*F146</f>
        <v>0</v>
      </c>
    </row>
    <row r="147" spans="2:8" x14ac:dyDescent="0.25">
      <c r="B147" s="23" t="s">
        <v>69</v>
      </c>
      <c r="C147" s="21">
        <f t="shared" ref="C147:E149" si="16">C370</f>
        <v>109</v>
      </c>
      <c r="D147" s="3" t="str">
        <f t="shared" si="16"/>
        <v>Décompactage</v>
      </c>
      <c r="E147" s="7" t="str">
        <f t="shared" si="16"/>
        <v>m2</v>
      </c>
      <c r="F147" s="55">
        <f>BPU!F147</f>
        <v>0</v>
      </c>
      <c r="G147" s="8">
        <v>15</v>
      </c>
      <c r="H147" s="55">
        <f>G147*F147</f>
        <v>0</v>
      </c>
    </row>
    <row r="148" spans="2:8" x14ac:dyDescent="0.25">
      <c r="B148" s="23" t="s">
        <v>69</v>
      </c>
      <c r="C148" s="21">
        <f t="shared" si="16"/>
        <v>110</v>
      </c>
      <c r="D148" s="3" t="str">
        <f t="shared" si="16"/>
        <v>Fascine de blocage</v>
      </c>
      <c r="E148" s="7" t="str">
        <f t="shared" si="16"/>
        <v>ml</v>
      </c>
      <c r="F148" s="55">
        <f>BPU!F148</f>
        <v>0</v>
      </c>
      <c r="G148" s="8">
        <v>5</v>
      </c>
      <c r="H148" s="55">
        <f t="shared" ref="H148:H149" si="17">G148*F148</f>
        <v>0</v>
      </c>
    </row>
    <row r="149" spans="2:8" x14ac:dyDescent="0.25">
      <c r="B149" s="23" t="s">
        <v>69</v>
      </c>
      <c r="C149" s="21">
        <f t="shared" si="16"/>
        <v>111</v>
      </c>
      <c r="D149" s="3" t="str">
        <f t="shared" si="16"/>
        <v>Déblais - remblais, nivellement</v>
      </c>
      <c r="E149" s="7" t="str">
        <f t="shared" si="16"/>
        <v>m3</v>
      </c>
      <c r="F149" s="55">
        <f>BPU!F149</f>
        <v>0</v>
      </c>
      <c r="G149" s="8">
        <v>7</v>
      </c>
      <c r="H149" s="55">
        <f t="shared" si="17"/>
        <v>0</v>
      </c>
    </row>
    <row r="150" spans="2:8" x14ac:dyDescent="0.25">
      <c r="B150" s="17"/>
      <c r="C150" s="22"/>
      <c r="E150" s="6"/>
      <c r="F150" s="14" t="s">
        <v>3</v>
      </c>
      <c r="G150" s="9"/>
      <c r="H150" s="56">
        <f>SUM(H146:H149)</f>
        <v>0</v>
      </c>
    </row>
    <row r="151" spans="2:8" x14ac:dyDescent="0.25">
      <c r="B151" s="17"/>
      <c r="C151" s="22"/>
      <c r="E151" s="6"/>
      <c r="F151" s="14" t="s">
        <v>4</v>
      </c>
      <c r="G151" s="9"/>
      <c r="H151" s="56">
        <f>H150*1.2</f>
        <v>0</v>
      </c>
    </row>
    <row r="152" spans="2:8" x14ac:dyDescent="0.25">
      <c r="B152" s="17"/>
      <c r="C152" s="22"/>
      <c r="E152" s="6"/>
      <c r="F152" s="14"/>
      <c r="G152" s="9"/>
      <c r="H152" s="14"/>
    </row>
    <row r="153" spans="2:8" ht="18" x14ac:dyDescent="0.25">
      <c r="B153" s="17"/>
      <c r="C153" s="18" t="s">
        <v>46</v>
      </c>
      <c r="E153" s="46" t="s">
        <v>120</v>
      </c>
      <c r="F153" s="14"/>
      <c r="G153" s="9"/>
      <c r="H153" s="14"/>
    </row>
    <row r="154" spans="2:8" x14ac:dyDescent="0.25">
      <c r="B154" s="17"/>
      <c r="C154" s="20" t="s">
        <v>169</v>
      </c>
      <c r="D154" s="2" t="s">
        <v>2</v>
      </c>
      <c r="E154" s="2" t="s">
        <v>170</v>
      </c>
      <c r="F154" s="15" t="s">
        <v>0</v>
      </c>
      <c r="G154" s="10" t="s">
        <v>171</v>
      </c>
      <c r="H154" s="15" t="s">
        <v>1</v>
      </c>
    </row>
    <row r="155" spans="2:8" x14ac:dyDescent="0.25">
      <c r="B155" s="23" t="s">
        <v>70</v>
      </c>
      <c r="C155" s="21">
        <f>C361</f>
        <v>101</v>
      </c>
      <c r="D155" s="3" t="str">
        <f>D361</f>
        <v>Sentier simple</v>
      </c>
      <c r="E155" s="7" t="str">
        <f>E361</f>
        <v>ml</v>
      </c>
      <c r="F155" s="55">
        <f>BPU!F155</f>
        <v>0</v>
      </c>
      <c r="G155" s="8">
        <v>100</v>
      </c>
      <c r="H155" s="55">
        <f>F155*G155</f>
        <v>0</v>
      </c>
    </row>
    <row r="156" spans="2:8" x14ac:dyDescent="0.25">
      <c r="B156" s="23" t="s">
        <v>70</v>
      </c>
      <c r="C156" s="21">
        <f t="shared" ref="C156:E156" si="18">C362</f>
        <v>102</v>
      </c>
      <c r="D156" s="3" t="str">
        <f t="shared" si="18"/>
        <v>Assise de sentier</v>
      </c>
      <c r="E156" s="7" t="str">
        <f t="shared" si="18"/>
        <v>ml</v>
      </c>
      <c r="F156" s="59">
        <f>BPU!F156</f>
        <v>0</v>
      </c>
      <c r="G156" s="8">
        <v>100</v>
      </c>
      <c r="H156" s="55">
        <f t="shared" ref="H156" si="19">F156*G156</f>
        <v>0</v>
      </c>
    </row>
    <row r="157" spans="2:8" x14ac:dyDescent="0.25">
      <c r="B157" s="17"/>
      <c r="C157" s="22"/>
      <c r="E157" s="6"/>
      <c r="F157" s="14" t="s">
        <v>3</v>
      </c>
      <c r="G157" s="9"/>
      <c r="H157" s="56">
        <f>SUM(H155:H156)</f>
        <v>0</v>
      </c>
    </row>
    <row r="158" spans="2:8" x14ac:dyDescent="0.25">
      <c r="B158" s="17"/>
      <c r="C158" s="22"/>
      <c r="E158" s="6"/>
      <c r="F158" s="14" t="s">
        <v>4</v>
      </c>
      <c r="G158" s="9"/>
      <c r="H158" s="56">
        <f>H157*1.2</f>
        <v>0</v>
      </c>
    </row>
    <row r="159" spans="2:8" x14ac:dyDescent="0.25">
      <c r="B159" s="17"/>
      <c r="C159" s="22"/>
      <c r="E159" s="6"/>
      <c r="F159" s="14"/>
      <c r="G159" s="9"/>
      <c r="H159" s="14"/>
    </row>
    <row r="160" spans="2:8" ht="18" x14ac:dyDescent="0.25">
      <c r="B160" s="17"/>
      <c r="C160" s="18" t="s">
        <v>47</v>
      </c>
      <c r="E160" s="46" t="s">
        <v>121</v>
      </c>
      <c r="F160" s="14"/>
      <c r="G160" s="9"/>
      <c r="H160" s="14"/>
    </row>
    <row r="161" spans="2:8" x14ac:dyDescent="0.25">
      <c r="B161" s="17"/>
      <c r="C161" s="20" t="s">
        <v>169</v>
      </c>
      <c r="D161" s="2" t="s">
        <v>2</v>
      </c>
      <c r="E161" s="2" t="s">
        <v>170</v>
      </c>
      <c r="F161" s="15" t="s">
        <v>0</v>
      </c>
      <c r="G161" s="10" t="s">
        <v>171</v>
      </c>
      <c r="H161" s="15" t="s">
        <v>1</v>
      </c>
    </row>
    <row r="162" spans="2:8" x14ac:dyDescent="0.25">
      <c r="B162" s="23" t="s">
        <v>71</v>
      </c>
      <c r="C162" s="21">
        <f>C361</f>
        <v>101</v>
      </c>
      <c r="D162" s="3" t="str">
        <f>D361</f>
        <v>Sentier simple</v>
      </c>
      <c r="E162" s="7" t="str">
        <f>E361</f>
        <v>ml</v>
      </c>
      <c r="F162" s="55">
        <f>BPU!F162</f>
        <v>0</v>
      </c>
      <c r="G162" s="8">
        <v>35</v>
      </c>
      <c r="H162" s="55">
        <f>G162*F162</f>
        <v>0</v>
      </c>
    </row>
    <row r="163" spans="2:8" x14ac:dyDescent="0.25">
      <c r="B163" s="23" t="s">
        <v>71</v>
      </c>
      <c r="C163" s="21">
        <f t="shared" ref="C163:E163" si="20">C362</f>
        <v>102</v>
      </c>
      <c r="D163" s="3" t="str">
        <f t="shared" si="20"/>
        <v>Assise de sentier</v>
      </c>
      <c r="E163" s="7" t="str">
        <f t="shared" si="20"/>
        <v>ml</v>
      </c>
      <c r="F163" s="55">
        <f>BPU!F163</f>
        <v>0</v>
      </c>
      <c r="G163" s="8">
        <v>50</v>
      </c>
      <c r="H163" s="55">
        <f t="shared" ref="H163" si="21">G163*F163</f>
        <v>0</v>
      </c>
    </row>
    <row r="164" spans="2:8" x14ac:dyDescent="0.25">
      <c r="B164" s="17"/>
      <c r="C164" s="22"/>
      <c r="E164" s="6"/>
      <c r="F164" s="14" t="s">
        <v>3</v>
      </c>
      <c r="G164" s="9"/>
      <c r="H164" s="56">
        <f>SUM(H162:H163)</f>
        <v>0</v>
      </c>
    </row>
    <row r="165" spans="2:8" x14ac:dyDescent="0.25">
      <c r="B165" s="17"/>
      <c r="C165" s="22"/>
      <c r="E165" s="6"/>
      <c r="F165" s="14" t="s">
        <v>4</v>
      </c>
      <c r="G165" s="9"/>
      <c r="H165" s="56">
        <f>H164*1.2</f>
        <v>0</v>
      </c>
    </row>
    <row r="166" spans="2:8" x14ac:dyDescent="0.25">
      <c r="B166" s="17"/>
      <c r="C166" s="22"/>
      <c r="E166" s="6"/>
      <c r="F166" s="14"/>
      <c r="G166" s="9"/>
      <c r="H166" s="14"/>
    </row>
    <row r="167" spans="2:8" ht="18" x14ac:dyDescent="0.25">
      <c r="B167" s="17"/>
      <c r="C167" s="18" t="s">
        <v>48</v>
      </c>
      <c r="E167" s="46" t="s">
        <v>122</v>
      </c>
      <c r="F167" s="14"/>
      <c r="G167" s="9"/>
      <c r="H167" s="14"/>
    </row>
    <row r="168" spans="2:8" x14ac:dyDescent="0.25">
      <c r="B168" s="17"/>
      <c r="C168" s="20" t="s">
        <v>169</v>
      </c>
      <c r="D168" s="2" t="s">
        <v>2</v>
      </c>
      <c r="E168" s="2" t="s">
        <v>170</v>
      </c>
      <c r="F168" s="15" t="s">
        <v>0</v>
      </c>
      <c r="G168" s="10" t="s">
        <v>171</v>
      </c>
      <c r="H168" s="15" t="s">
        <v>1</v>
      </c>
    </row>
    <row r="169" spans="2:8" x14ac:dyDescent="0.25">
      <c r="B169" s="23" t="s">
        <v>72</v>
      </c>
      <c r="C169" s="21">
        <f>C361</f>
        <v>101</v>
      </c>
      <c r="D169" s="3" t="str">
        <f>D361</f>
        <v>Sentier simple</v>
      </c>
      <c r="E169" s="7" t="str">
        <f>E361</f>
        <v>ml</v>
      </c>
      <c r="F169" s="55">
        <f>BPU!F169</f>
        <v>0</v>
      </c>
      <c r="G169" s="8">
        <v>35</v>
      </c>
      <c r="H169" s="55">
        <f>G169*F169</f>
        <v>0</v>
      </c>
    </row>
    <row r="170" spans="2:8" x14ac:dyDescent="0.25">
      <c r="B170" s="23" t="s">
        <v>72</v>
      </c>
      <c r="C170" s="21">
        <f t="shared" ref="C170:E170" si="22">C365</f>
        <v>105</v>
      </c>
      <c r="D170" s="3" t="str">
        <f t="shared" si="22"/>
        <v>Debroussaillage, coupe d'arbustes</v>
      </c>
      <c r="E170" s="7" t="str">
        <f t="shared" si="22"/>
        <v>m2</v>
      </c>
      <c r="F170" s="55">
        <f>BPU!F170</f>
        <v>0</v>
      </c>
      <c r="G170" s="8">
        <v>50</v>
      </c>
      <c r="H170" s="55">
        <f>G170*F170</f>
        <v>0</v>
      </c>
    </row>
    <row r="171" spans="2:8" x14ac:dyDescent="0.25">
      <c r="B171" s="17"/>
      <c r="C171" s="22"/>
      <c r="E171" s="6"/>
      <c r="F171" s="14" t="s">
        <v>3</v>
      </c>
      <c r="G171" s="9"/>
      <c r="H171" s="56">
        <f>SUM(H169:H170)</f>
        <v>0</v>
      </c>
    </row>
    <row r="172" spans="2:8" x14ac:dyDescent="0.25">
      <c r="B172" s="17"/>
      <c r="C172" s="22"/>
      <c r="E172" s="6"/>
      <c r="F172" s="14" t="s">
        <v>4</v>
      </c>
      <c r="G172" s="9"/>
      <c r="H172" s="56">
        <f>H171*1.2</f>
        <v>0</v>
      </c>
    </row>
    <row r="173" spans="2:8" x14ac:dyDescent="0.25">
      <c r="B173" s="17"/>
      <c r="C173" s="22"/>
      <c r="E173" s="6"/>
      <c r="F173" s="14"/>
      <c r="G173" s="9"/>
      <c r="H173" s="14"/>
    </row>
    <row r="174" spans="2:8" ht="18" x14ac:dyDescent="0.25">
      <c r="B174" s="17"/>
      <c r="C174" s="18" t="s">
        <v>49</v>
      </c>
      <c r="E174" s="46" t="s">
        <v>123</v>
      </c>
      <c r="F174" s="14"/>
      <c r="G174" s="9"/>
      <c r="H174" s="14"/>
    </row>
    <row r="175" spans="2:8" x14ac:dyDescent="0.25">
      <c r="B175" s="17"/>
      <c r="C175" s="20" t="s">
        <v>169</v>
      </c>
      <c r="D175" s="2" t="s">
        <v>2</v>
      </c>
      <c r="E175" s="2" t="s">
        <v>170</v>
      </c>
      <c r="F175" s="15" t="s">
        <v>0</v>
      </c>
      <c r="G175" s="10" t="s">
        <v>171</v>
      </c>
      <c r="H175" s="15" t="s">
        <v>1</v>
      </c>
    </row>
    <row r="176" spans="2:8" x14ac:dyDescent="0.25">
      <c r="B176" s="23" t="s">
        <v>73</v>
      </c>
      <c r="C176" s="21">
        <f>C361</f>
        <v>101</v>
      </c>
      <c r="D176" s="3" t="str">
        <f>D361</f>
        <v>Sentier simple</v>
      </c>
      <c r="E176" s="7" t="str">
        <f>E361</f>
        <v>ml</v>
      </c>
      <c r="F176" s="55">
        <f>BPU!F176</f>
        <v>0</v>
      </c>
      <c r="G176" s="8">
        <v>45</v>
      </c>
      <c r="H176" s="55">
        <f>G176*F176</f>
        <v>0</v>
      </c>
    </row>
    <row r="177" spans="2:8" x14ac:dyDescent="0.25">
      <c r="B177" s="23" t="s">
        <v>73</v>
      </c>
      <c r="C177" s="21">
        <f>C364</f>
        <v>104</v>
      </c>
      <c r="D177" s="3" t="str">
        <f>D364</f>
        <v>Coupe et évacuation d'arbre au sol</v>
      </c>
      <c r="E177" s="7" t="str">
        <f>E364</f>
        <v>u</v>
      </c>
      <c r="F177" s="55">
        <f>BPU!F177</f>
        <v>0</v>
      </c>
      <c r="G177" s="8">
        <v>1</v>
      </c>
      <c r="H177" s="55">
        <f t="shared" ref="H177:H178" si="23">G177*F177</f>
        <v>0</v>
      </c>
    </row>
    <row r="178" spans="2:8" x14ac:dyDescent="0.25">
      <c r="B178" s="23" t="s">
        <v>73</v>
      </c>
      <c r="C178" s="21">
        <f t="shared" ref="C178:E178" si="24">C365</f>
        <v>105</v>
      </c>
      <c r="D178" s="3" t="str">
        <f t="shared" si="24"/>
        <v>Debroussaillage, coupe d'arbustes</v>
      </c>
      <c r="E178" s="7" t="str">
        <f t="shared" si="24"/>
        <v>m2</v>
      </c>
      <c r="F178" s="55">
        <f>BPU!F178</f>
        <v>0</v>
      </c>
      <c r="G178" s="8">
        <v>50</v>
      </c>
      <c r="H178" s="55">
        <f t="shared" si="23"/>
        <v>0</v>
      </c>
    </row>
    <row r="179" spans="2:8" x14ac:dyDescent="0.25">
      <c r="B179" s="17"/>
      <c r="C179" s="22"/>
      <c r="E179" s="6"/>
      <c r="F179" s="14" t="s">
        <v>3</v>
      </c>
      <c r="G179" s="9"/>
      <c r="H179" s="56">
        <f>SUM(H176:H178)</f>
        <v>0</v>
      </c>
    </row>
    <row r="180" spans="2:8" x14ac:dyDescent="0.25">
      <c r="B180" s="17"/>
      <c r="C180" s="22"/>
      <c r="E180" s="6"/>
      <c r="F180" s="14" t="s">
        <v>4</v>
      </c>
      <c r="G180" s="9"/>
      <c r="H180" s="56">
        <f>H179*1.2</f>
        <v>0</v>
      </c>
    </row>
    <row r="181" spans="2:8" x14ac:dyDescent="0.25">
      <c r="B181" s="17"/>
      <c r="C181" s="22"/>
      <c r="E181" s="6"/>
      <c r="F181" s="14"/>
      <c r="G181" s="9"/>
      <c r="H181" s="14"/>
    </row>
    <row r="182" spans="2:8" ht="18" x14ac:dyDescent="0.25">
      <c r="B182" s="17"/>
      <c r="C182" s="18" t="s">
        <v>50</v>
      </c>
      <c r="E182" s="46" t="s">
        <v>124</v>
      </c>
      <c r="F182" s="14"/>
      <c r="G182" s="9"/>
      <c r="H182" s="14"/>
    </row>
    <row r="183" spans="2:8" x14ac:dyDescent="0.25">
      <c r="B183" s="17"/>
      <c r="C183" s="20" t="s">
        <v>169</v>
      </c>
      <c r="D183" s="2" t="s">
        <v>2</v>
      </c>
      <c r="E183" s="2" t="s">
        <v>170</v>
      </c>
      <c r="F183" s="15" t="s">
        <v>0</v>
      </c>
      <c r="G183" s="10" t="s">
        <v>171</v>
      </c>
      <c r="H183" s="15" t="s">
        <v>1</v>
      </c>
    </row>
    <row r="184" spans="2:8" x14ac:dyDescent="0.25">
      <c r="B184" s="23" t="s">
        <v>74</v>
      </c>
      <c r="C184" s="21">
        <f t="shared" ref="C184:E185" si="25">C361</f>
        <v>101</v>
      </c>
      <c r="D184" s="3" t="str">
        <f t="shared" si="25"/>
        <v>Sentier simple</v>
      </c>
      <c r="E184" s="7" t="str">
        <f t="shared" si="25"/>
        <v>ml</v>
      </c>
      <c r="F184" s="55">
        <f>BPU!F184</f>
        <v>0</v>
      </c>
      <c r="G184" s="8">
        <v>120</v>
      </c>
      <c r="H184" s="55">
        <f>G184*F184</f>
        <v>0</v>
      </c>
    </row>
    <row r="185" spans="2:8" x14ac:dyDescent="0.25">
      <c r="B185" s="23" t="s">
        <v>74</v>
      </c>
      <c r="C185" s="21">
        <f t="shared" si="25"/>
        <v>102</v>
      </c>
      <c r="D185" s="3" t="str">
        <f t="shared" si="25"/>
        <v>Assise de sentier</v>
      </c>
      <c r="E185" s="7" t="str">
        <f t="shared" si="25"/>
        <v>ml</v>
      </c>
      <c r="F185" s="55">
        <f>BPU!F185</f>
        <v>0</v>
      </c>
      <c r="G185" s="8">
        <v>100</v>
      </c>
      <c r="H185" s="55">
        <f t="shared" ref="H185" si="26">G185*F185</f>
        <v>0</v>
      </c>
    </row>
    <row r="186" spans="2:8" x14ac:dyDescent="0.25">
      <c r="B186" s="17"/>
      <c r="C186" s="22"/>
      <c r="E186" s="6"/>
      <c r="F186" s="14" t="s">
        <v>3</v>
      </c>
      <c r="G186" s="9"/>
      <c r="H186" s="56">
        <f>SUM(H184:H185)</f>
        <v>0</v>
      </c>
    </row>
    <row r="187" spans="2:8" x14ac:dyDescent="0.25">
      <c r="B187" s="17"/>
      <c r="C187" s="22"/>
      <c r="E187" s="6"/>
      <c r="F187" s="14" t="s">
        <v>4</v>
      </c>
      <c r="G187" s="9"/>
      <c r="H187" s="56">
        <f>H186*1.2</f>
        <v>0</v>
      </c>
    </row>
    <row r="188" spans="2:8" x14ac:dyDescent="0.25">
      <c r="B188" s="17"/>
      <c r="C188" s="22"/>
      <c r="E188" s="6"/>
      <c r="F188" s="14"/>
      <c r="G188" s="9"/>
      <c r="H188" s="14"/>
    </row>
    <row r="189" spans="2:8" ht="18" x14ac:dyDescent="0.25">
      <c r="B189" s="17"/>
      <c r="C189" s="18" t="s">
        <v>51</v>
      </c>
      <c r="E189" s="46" t="s">
        <v>125</v>
      </c>
      <c r="F189" s="14"/>
      <c r="G189" s="9"/>
      <c r="H189" s="14"/>
    </row>
    <row r="190" spans="2:8" x14ac:dyDescent="0.25">
      <c r="B190" s="17"/>
      <c r="C190" s="20" t="s">
        <v>169</v>
      </c>
      <c r="D190" s="2" t="s">
        <v>2</v>
      </c>
      <c r="E190" s="2" t="s">
        <v>170</v>
      </c>
      <c r="F190" s="15" t="s">
        <v>0</v>
      </c>
      <c r="G190" s="10" t="s">
        <v>171</v>
      </c>
      <c r="H190" s="15" t="s">
        <v>1</v>
      </c>
    </row>
    <row r="191" spans="2:8" x14ac:dyDescent="0.25">
      <c r="B191" s="23" t="s">
        <v>75</v>
      </c>
      <c r="C191" s="21">
        <f t="shared" ref="C191:E191" si="27">C362</f>
        <v>102</v>
      </c>
      <c r="D191" s="3" t="str">
        <f t="shared" si="27"/>
        <v>Assise de sentier</v>
      </c>
      <c r="E191" s="7" t="str">
        <f t="shared" si="27"/>
        <v>ml</v>
      </c>
      <c r="F191" s="55">
        <f>BPU!F191</f>
        <v>0</v>
      </c>
      <c r="G191" s="8">
        <v>130</v>
      </c>
      <c r="H191" s="55">
        <f>G191*F191</f>
        <v>0</v>
      </c>
    </row>
    <row r="192" spans="2:8" x14ac:dyDescent="0.25">
      <c r="B192" s="17"/>
      <c r="C192" s="22"/>
      <c r="E192" s="6"/>
      <c r="F192" s="14" t="s">
        <v>3</v>
      </c>
      <c r="G192" s="9"/>
      <c r="H192" s="56">
        <f>SUM(H191:H191)</f>
        <v>0</v>
      </c>
    </row>
    <row r="193" spans="2:8" x14ac:dyDescent="0.25">
      <c r="B193" s="17"/>
      <c r="C193" s="22"/>
      <c r="E193" s="6"/>
      <c r="F193" s="14" t="s">
        <v>4</v>
      </c>
      <c r="G193" s="9"/>
      <c r="H193" s="56">
        <f>H192*1.2</f>
        <v>0</v>
      </c>
    </row>
    <row r="194" spans="2:8" x14ac:dyDescent="0.25">
      <c r="B194" s="17"/>
      <c r="C194" s="22"/>
      <c r="E194" s="6"/>
      <c r="F194" s="14"/>
      <c r="G194" s="9"/>
      <c r="H194" s="14"/>
    </row>
    <row r="195" spans="2:8" ht="18" x14ac:dyDescent="0.25">
      <c r="B195" s="17"/>
      <c r="C195" s="18" t="s">
        <v>52</v>
      </c>
      <c r="E195" s="46" t="s">
        <v>165</v>
      </c>
      <c r="F195" s="14"/>
      <c r="G195" s="9"/>
      <c r="H195" s="14"/>
    </row>
    <row r="196" spans="2:8" x14ac:dyDescent="0.25">
      <c r="B196" s="17"/>
      <c r="C196" s="20" t="s">
        <v>169</v>
      </c>
      <c r="D196" s="2" t="s">
        <v>2</v>
      </c>
      <c r="E196" s="2" t="s">
        <v>170</v>
      </c>
      <c r="F196" s="15" t="s">
        <v>0</v>
      </c>
      <c r="G196" s="10" t="s">
        <v>171</v>
      </c>
      <c r="H196" s="15" t="s">
        <v>1</v>
      </c>
    </row>
    <row r="197" spans="2:8" x14ac:dyDescent="0.25">
      <c r="B197" s="23" t="s">
        <v>76</v>
      </c>
      <c r="C197" s="21">
        <f t="shared" ref="C197:E197" si="28">C362</f>
        <v>102</v>
      </c>
      <c r="D197" s="3" t="str">
        <f t="shared" si="28"/>
        <v>Assise de sentier</v>
      </c>
      <c r="E197" s="7" t="str">
        <f t="shared" si="28"/>
        <v>ml</v>
      </c>
      <c r="F197" s="55">
        <f>BPU!F197</f>
        <v>0</v>
      </c>
      <c r="G197" s="8">
        <v>270</v>
      </c>
      <c r="H197" s="55">
        <f>G197*F197</f>
        <v>0</v>
      </c>
    </row>
    <row r="198" spans="2:8" x14ac:dyDescent="0.25">
      <c r="B198" s="25" t="s">
        <v>76</v>
      </c>
      <c r="C198" s="21">
        <f>C372</f>
        <v>111</v>
      </c>
      <c r="D198" s="3" t="str">
        <f>D372</f>
        <v>Déblais - remblais, nivellement</v>
      </c>
      <c r="E198" s="7" t="str">
        <f>E372</f>
        <v>m3</v>
      </c>
      <c r="F198" s="55">
        <f>BPU!F198</f>
        <v>0</v>
      </c>
      <c r="G198" s="8">
        <v>4</v>
      </c>
      <c r="H198" s="55">
        <f>G198*F198</f>
        <v>0</v>
      </c>
    </row>
    <row r="199" spans="2:8" x14ac:dyDescent="0.25">
      <c r="B199" s="17"/>
      <c r="C199" s="22"/>
      <c r="E199" s="6"/>
      <c r="F199" s="14" t="s">
        <v>3</v>
      </c>
      <c r="G199" s="9"/>
      <c r="H199" s="56">
        <f>SUM(H197:H197)</f>
        <v>0</v>
      </c>
    </row>
    <row r="200" spans="2:8" x14ac:dyDescent="0.25">
      <c r="B200" s="17"/>
      <c r="C200" s="22"/>
      <c r="E200" s="6"/>
      <c r="F200" s="14" t="s">
        <v>4</v>
      </c>
      <c r="G200" s="9"/>
      <c r="H200" s="56">
        <f>H199*1.2</f>
        <v>0</v>
      </c>
    </row>
    <row r="201" spans="2:8" x14ac:dyDescent="0.25">
      <c r="B201" s="17"/>
      <c r="C201" s="22"/>
      <c r="E201" s="6"/>
      <c r="F201" s="14"/>
      <c r="G201" s="9"/>
      <c r="H201" s="14"/>
    </row>
    <row r="202" spans="2:8" ht="18" x14ac:dyDescent="0.25">
      <c r="B202" s="17"/>
      <c r="C202" s="18" t="s">
        <v>53</v>
      </c>
      <c r="E202" s="46" t="s">
        <v>166</v>
      </c>
      <c r="F202" s="14"/>
      <c r="G202" s="9"/>
      <c r="H202" s="14"/>
    </row>
    <row r="203" spans="2:8" x14ac:dyDescent="0.25">
      <c r="B203" s="17"/>
      <c r="C203" s="20" t="s">
        <v>169</v>
      </c>
      <c r="D203" s="2" t="s">
        <v>2</v>
      </c>
      <c r="E203" s="2" t="s">
        <v>170</v>
      </c>
      <c r="F203" s="15" t="s">
        <v>0</v>
      </c>
      <c r="G203" s="10" t="s">
        <v>171</v>
      </c>
      <c r="H203" s="15" t="s">
        <v>1</v>
      </c>
    </row>
    <row r="204" spans="2:8" x14ac:dyDescent="0.25">
      <c r="B204" s="25" t="str">
        <f>RIGHT(C202,2)&amp;"-"</f>
        <v>30-</v>
      </c>
      <c r="C204" s="21">
        <f t="shared" ref="C204:E204" si="29">C362</f>
        <v>102</v>
      </c>
      <c r="D204" s="3" t="str">
        <f t="shared" si="29"/>
        <v>Assise de sentier</v>
      </c>
      <c r="E204" s="7" t="str">
        <f t="shared" si="29"/>
        <v>ml</v>
      </c>
      <c r="F204" s="55">
        <f>BPU!F204</f>
        <v>0</v>
      </c>
      <c r="G204" s="8">
        <v>200</v>
      </c>
      <c r="H204" s="55">
        <f>G204*F204</f>
        <v>0</v>
      </c>
    </row>
    <row r="205" spans="2:8" x14ac:dyDescent="0.25">
      <c r="B205" s="25" t="s">
        <v>90</v>
      </c>
      <c r="C205" s="21">
        <f>C381</f>
        <v>120</v>
      </c>
      <c r="D205" s="3" t="str">
        <f>D381</f>
        <v>Fascine de soutènement</v>
      </c>
      <c r="E205" s="7" t="str">
        <f>E381</f>
        <v>ml</v>
      </c>
      <c r="F205" s="55">
        <f>BPU!F205</f>
        <v>0</v>
      </c>
      <c r="G205" s="8">
        <v>45</v>
      </c>
      <c r="H205" s="55"/>
    </row>
    <row r="206" spans="2:8" x14ac:dyDescent="0.25">
      <c r="B206" s="17"/>
      <c r="C206" s="22"/>
      <c r="E206" s="6"/>
      <c r="F206" s="14" t="s">
        <v>3</v>
      </c>
      <c r="G206" s="9"/>
      <c r="H206" s="56">
        <f>SUM(H204:H204)</f>
        <v>0</v>
      </c>
    </row>
    <row r="207" spans="2:8" x14ac:dyDescent="0.25">
      <c r="B207" s="17"/>
      <c r="C207" s="22"/>
      <c r="E207" s="6"/>
      <c r="F207" s="14" t="s">
        <v>4</v>
      </c>
      <c r="G207" s="9"/>
      <c r="H207" s="56">
        <f>H206*1.2</f>
        <v>0</v>
      </c>
    </row>
    <row r="208" spans="2:8" x14ac:dyDescent="0.25">
      <c r="B208" s="17"/>
      <c r="C208" s="22"/>
      <c r="E208" s="6"/>
      <c r="F208" s="14"/>
      <c r="G208" s="9"/>
      <c r="H208" s="14"/>
    </row>
    <row r="209" spans="2:8" ht="18" x14ac:dyDescent="0.25">
      <c r="B209" s="17"/>
      <c r="C209" s="18" t="s">
        <v>167</v>
      </c>
      <c r="E209" s="46" t="s">
        <v>168</v>
      </c>
      <c r="F209" s="14"/>
      <c r="G209" s="9"/>
      <c r="H209" s="14"/>
    </row>
    <row r="210" spans="2:8" x14ac:dyDescent="0.25">
      <c r="B210" s="17"/>
      <c r="C210" s="20" t="s">
        <v>169</v>
      </c>
      <c r="D210" s="2" t="s">
        <v>2</v>
      </c>
      <c r="E210" s="2" t="s">
        <v>170</v>
      </c>
      <c r="F210" s="15" t="s">
        <v>0</v>
      </c>
      <c r="G210" s="10" t="s">
        <v>171</v>
      </c>
      <c r="H210" s="15" t="s">
        <v>1</v>
      </c>
    </row>
    <row r="211" spans="2:8" x14ac:dyDescent="0.25">
      <c r="B211" s="25" t="s">
        <v>110</v>
      </c>
      <c r="C211" s="21">
        <f t="shared" ref="C211:E212" si="30">C361</f>
        <v>101</v>
      </c>
      <c r="D211" s="3" t="str">
        <f t="shared" si="30"/>
        <v>Sentier simple</v>
      </c>
      <c r="E211" s="7" t="str">
        <f t="shared" si="30"/>
        <v>ml</v>
      </c>
      <c r="F211" s="55">
        <f>BPU!F211</f>
        <v>0</v>
      </c>
      <c r="G211" s="8">
        <v>110</v>
      </c>
      <c r="H211" s="55">
        <f>G211*F211</f>
        <v>0</v>
      </c>
    </row>
    <row r="212" spans="2:8" x14ac:dyDescent="0.25">
      <c r="B212" s="25" t="s">
        <v>110</v>
      </c>
      <c r="C212" s="21">
        <f t="shared" si="30"/>
        <v>102</v>
      </c>
      <c r="D212" s="3" t="str">
        <f t="shared" si="30"/>
        <v>Assise de sentier</v>
      </c>
      <c r="E212" s="7" t="str">
        <f t="shared" si="30"/>
        <v>ml</v>
      </c>
      <c r="F212" s="55">
        <f>BPU!F212</f>
        <v>0</v>
      </c>
      <c r="G212" s="8">
        <v>10</v>
      </c>
      <c r="H212" s="55">
        <f>G212*F212</f>
        <v>0</v>
      </c>
    </row>
    <row r="213" spans="2:8" x14ac:dyDescent="0.25">
      <c r="B213" s="17"/>
      <c r="C213" s="22"/>
      <c r="E213" s="6"/>
      <c r="F213" s="14" t="s">
        <v>3</v>
      </c>
      <c r="G213" s="9"/>
      <c r="H213" s="56">
        <f>SUM(H211:H212)</f>
        <v>0</v>
      </c>
    </row>
    <row r="214" spans="2:8" x14ac:dyDescent="0.25">
      <c r="B214" s="17"/>
      <c r="C214" s="22"/>
      <c r="E214" s="6"/>
      <c r="F214" s="14" t="s">
        <v>4</v>
      </c>
      <c r="G214" s="9"/>
      <c r="H214" s="56">
        <f>H213*1.2</f>
        <v>0</v>
      </c>
    </row>
    <row r="215" spans="2:8" x14ac:dyDescent="0.25">
      <c r="B215" s="17"/>
      <c r="C215" s="22"/>
      <c r="E215" s="6"/>
      <c r="F215" s="14"/>
      <c r="G215" s="9"/>
      <c r="H215" s="14"/>
    </row>
    <row r="216" spans="2:8" ht="18" x14ac:dyDescent="0.25">
      <c r="B216" s="17"/>
      <c r="C216" s="18" t="s">
        <v>108</v>
      </c>
      <c r="E216" s="46" t="s">
        <v>109</v>
      </c>
      <c r="F216" s="14"/>
      <c r="G216" s="9"/>
      <c r="H216" s="14"/>
    </row>
    <row r="217" spans="2:8" x14ac:dyDescent="0.25">
      <c r="B217" s="17"/>
      <c r="C217" s="20" t="s">
        <v>169</v>
      </c>
      <c r="D217" s="2" t="s">
        <v>2</v>
      </c>
      <c r="E217" s="2" t="s">
        <v>170</v>
      </c>
      <c r="F217" s="15" t="s">
        <v>0</v>
      </c>
      <c r="G217" s="10" t="s">
        <v>171</v>
      </c>
      <c r="H217" s="15" t="s">
        <v>1</v>
      </c>
    </row>
    <row r="218" spans="2:8" x14ac:dyDescent="0.25">
      <c r="B218" s="25" t="s">
        <v>111</v>
      </c>
      <c r="C218" s="21">
        <f t="shared" ref="C218:E218" si="31">C362</f>
        <v>102</v>
      </c>
      <c r="D218" s="3" t="str">
        <f t="shared" si="31"/>
        <v>Assise de sentier</v>
      </c>
      <c r="E218" s="7" t="str">
        <f t="shared" si="31"/>
        <v>ml</v>
      </c>
      <c r="F218" s="55">
        <f>BPU!F218</f>
        <v>0</v>
      </c>
      <c r="G218" s="8">
        <v>160</v>
      </c>
      <c r="H218" s="55">
        <f>G218*F218</f>
        <v>0</v>
      </c>
    </row>
    <row r="219" spans="2:8" x14ac:dyDescent="0.25">
      <c r="B219" s="17"/>
      <c r="C219" s="22"/>
      <c r="E219" s="6"/>
      <c r="F219" s="14" t="s">
        <v>3</v>
      </c>
      <c r="G219" s="9"/>
      <c r="H219" s="56">
        <f>SUM(H218:H218)</f>
        <v>0</v>
      </c>
    </row>
    <row r="220" spans="2:8" x14ac:dyDescent="0.25">
      <c r="B220" s="17"/>
      <c r="C220" s="22"/>
      <c r="E220" s="6"/>
      <c r="F220" s="14" t="s">
        <v>4</v>
      </c>
      <c r="G220" s="9"/>
      <c r="H220" s="56">
        <f>H219*1.2</f>
        <v>0</v>
      </c>
    </row>
    <row r="221" spans="2:8" x14ac:dyDescent="0.25">
      <c r="B221" s="17"/>
      <c r="C221" s="22"/>
      <c r="E221" s="6"/>
      <c r="F221" s="14"/>
      <c r="G221" s="9"/>
      <c r="H221" s="14"/>
    </row>
    <row r="222" spans="2:8" ht="18" x14ac:dyDescent="0.25">
      <c r="B222" s="17"/>
      <c r="C222" s="18" t="s">
        <v>54</v>
      </c>
      <c r="E222" s="46" t="s">
        <v>126</v>
      </c>
      <c r="F222" s="14"/>
      <c r="G222" s="9"/>
      <c r="H222" s="14"/>
    </row>
    <row r="223" spans="2:8" x14ac:dyDescent="0.25">
      <c r="B223" s="17"/>
      <c r="C223" s="20" t="s">
        <v>169</v>
      </c>
      <c r="D223" s="2" t="s">
        <v>2</v>
      </c>
      <c r="E223" s="2" t="s">
        <v>170</v>
      </c>
      <c r="F223" s="15" t="s">
        <v>0</v>
      </c>
      <c r="G223" s="10" t="s">
        <v>171</v>
      </c>
      <c r="H223" s="15" t="s">
        <v>1</v>
      </c>
    </row>
    <row r="224" spans="2:8" x14ac:dyDescent="0.25">
      <c r="B224" s="25" t="str">
        <f>RIGHT(C222,2)&amp;"-"</f>
        <v>32-</v>
      </c>
      <c r="C224" s="21">
        <f>C377</f>
        <v>116</v>
      </c>
      <c r="D224" s="3" t="str">
        <f>D377</f>
        <v>Demontage de clôture</v>
      </c>
      <c r="E224" s="7" t="str">
        <f>E377</f>
        <v>ml</v>
      </c>
      <c r="F224" s="55">
        <f>BPU!F224</f>
        <v>0</v>
      </c>
      <c r="G224" s="8">
        <v>10</v>
      </c>
      <c r="H224" s="55">
        <f>G224*F224</f>
        <v>0</v>
      </c>
    </row>
    <row r="225" spans="2:8" ht="15.75" x14ac:dyDescent="0.25">
      <c r="B225" s="17"/>
      <c r="C225" s="19"/>
      <c r="E225" s="6"/>
      <c r="F225" s="14" t="s">
        <v>3</v>
      </c>
      <c r="G225" s="9"/>
      <c r="H225" s="56">
        <f>SUM(H224)</f>
        <v>0</v>
      </c>
    </row>
    <row r="226" spans="2:8" ht="15.75" x14ac:dyDescent="0.25">
      <c r="B226" s="17"/>
      <c r="C226" s="19"/>
      <c r="E226" s="6"/>
      <c r="F226" s="14" t="s">
        <v>4</v>
      </c>
      <c r="G226" s="9"/>
      <c r="H226" s="56">
        <f>H225*1.2</f>
        <v>0</v>
      </c>
    </row>
    <row r="227" spans="2:8" ht="18" x14ac:dyDescent="0.25">
      <c r="B227" s="17"/>
      <c r="C227" s="18"/>
      <c r="E227" s="6"/>
      <c r="F227" s="14"/>
      <c r="G227" s="9"/>
      <c r="H227" s="14"/>
    </row>
    <row r="228" spans="2:8" ht="18" x14ac:dyDescent="0.25">
      <c r="B228" s="17"/>
      <c r="C228" s="18" t="s">
        <v>55</v>
      </c>
      <c r="E228" s="46" t="s">
        <v>127</v>
      </c>
      <c r="F228" s="14"/>
      <c r="G228" s="9"/>
      <c r="H228" s="14"/>
    </row>
    <row r="229" spans="2:8" x14ac:dyDescent="0.25">
      <c r="B229" s="17"/>
      <c r="C229" s="20" t="s">
        <v>169</v>
      </c>
      <c r="D229" s="2" t="s">
        <v>2</v>
      </c>
      <c r="E229" s="2" t="s">
        <v>170</v>
      </c>
      <c r="F229" s="15" t="s">
        <v>0</v>
      </c>
      <c r="G229" s="10" t="s">
        <v>171</v>
      </c>
      <c r="H229" s="15" t="s">
        <v>1</v>
      </c>
    </row>
    <row r="230" spans="2:8" x14ac:dyDescent="0.25">
      <c r="B230" s="25" t="str">
        <f>RIGHT(C228,2)&amp;"-"</f>
        <v>33-</v>
      </c>
      <c r="C230" s="21">
        <f t="shared" ref="C230:E230" si="32">C379</f>
        <v>118</v>
      </c>
      <c r="D230" s="3" t="str">
        <f t="shared" si="32"/>
        <v>Taille des branches basses</v>
      </c>
      <c r="E230" s="7" t="str">
        <f t="shared" si="32"/>
        <v>u</v>
      </c>
      <c r="F230" s="55">
        <f>BPU!F230</f>
        <v>0</v>
      </c>
      <c r="G230" s="8">
        <v>12</v>
      </c>
      <c r="H230" s="55">
        <f>G230*F230</f>
        <v>0</v>
      </c>
    </row>
    <row r="231" spans="2:8" x14ac:dyDescent="0.25">
      <c r="B231" s="17"/>
      <c r="C231" s="22"/>
      <c r="E231" s="6"/>
      <c r="F231" s="14" t="s">
        <v>3</v>
      </c>
      <c r="G231" s="9"/>
      <c r="H231" s="56">
        <f>SUM(H230:H230)</f>
        <v>0</v>
      </c>
    </row>
    <row r="232" spans="2:8" x14ac:dyDescent="0.25">
      <c r="B232" s="17"/>
      <c r="C232" s="22"/>
      <c r="E232" s="6"/>
      <c r="F232" s="14" t="s">
        <v>4</v>
      </c>
      <c r="G232" s="9"/>
      <c r="H232" s="56">
        <f>H231*1.2</f>
        <v>0</v>
      </c>
    </row>
    <row r="233" spans="2:8" x14ac:dyDescent="0.25">
      <c r="B233" s="17"/>
      <c r="C233" s="22"/>
      <c r="E233" s="6"/>
      <c r="F233" s="14"/>
      <c r="G233" s="9"/>
      <c r="H233" s="14"/>
    </row>
    <row r="234" spans="2:8" ht="18" x14ac:dyDescent="0.25">
      <c r="B234" s="17"/>
      <c r="C234" s="18" t="s">
        <v>57</v>
      </c>
      <c r="E234" s="46" t="s">
        <v>128</v>
      </c>
      <c r="F234" s="14"/>
      <c r="G234" s="9"/>
      <c r="H234" s="14"/>
    </row>
    <row r="235" spans="2:8" x14ac:dyDescent="0.25">
      <c r="B235" s="17"/>
      <c r="C235" s="20" t="s">
        <v>169</v>
      </c>
      <c r="D235" s="2" t="s">
        <v>2</v>
      </c>
      <c r="E235" s="2" t="s">
        <v>170</v>
      </c>
      <c r="F235" s="15" t="s">
        <v>0</v>
      </c>
      <c r="G235" s="10" t="s">
        <v>171</v>
      </c>
      <c r="H235" s="15" t="s">
        <v>1</v>
      </c>
    </row>
    <row r="236" spans="2:8" x14ac:dyDescent="0.25">
      <c r="B236" s="25" t="str">
        <f>RIGHT(C234,2)&amp;"-"</f>
        <v>34-</v>
      </c>
      <c r="C236" s="21">
        <f t="shared" ref="C236:E236" si="33">C361</f>
        <v>101</v>
      </c>
      <c r="D236" s="3" t="str">
        <f t="shared" si="33"/>
        <v>Sentier simple</v>
      </c>
      <c r="E236" s="7" t="str">
        <f t="shared" si="33"/>
        <v>ml</v>
      </c>
      <c r="F236" s="55">
        <f>BPU!F236</f>
        <v>0</v>
      </c>
      <c r="G236" s="8">
        <v>75</v>
      </c>
      <c r="H236" s="55">
        <f>G236*F236</f>
        <v>0</v>
      </c>
    </row>
    <row r="237" spans="2:8" x14ac:dyDescent="0.25">
      <c r="B237" s="25" t="str">
        <f>RIGHT(C234,2)&amp;"-"</f>
        <v>34-</v>
      </c>
      <c r="C237" s="21">
        <f>C377</f>
        <v>116</v>
      </c>
      <c r="D237" s="3" t="str">
        <f>D377</f>
        <v>Demontage de clôture</v>
      </c>
      <c r="E237" s="7" t="str">
        <f>E377</f>
        <v>ml</v>
      </c>
      <c r="F237" s="55">
        <f>BPU!F237</f>
        <v>0</v>
      </c>
      <c r="G237" s="8">
        <v>745</v>
      </c>
      <c r="H237" s="55">
        <f>G237*F237</f>
        <v>0</v>
      </c>
    </row>
    <row r="238" spans="2:8" x14ac:dyDescent="0.25">
      <c r="B238" s="17"/>
      <c r="C238" s="22"/>
      <c r="E238" s="6"/>
      <c r="F238" s="14" t="s">
        <v>3</v>
      </c>
      <c r="G238" s="9"/>
      <c r="H238" s="56">
        <f>SUM(H236:H237)</f>
        <v>0</v>
      </c>
    </row>
    <row r="239" spans="2:8" x14ac:dyDescent="0.25">
      <c r="B239" s="17"/>
      <c r="C239" s="22"/>
      <c r="E239" s="6"/>
      <c r="F239" s="14" t="s">
        <v>4</v>
      </c>
      <c r="G239" s="9"/>
      <c r="H239" s="56">
        <f>H238*1.2</f>
        <v>0</v>
      </c>
    </row>
    <row r="240" spans="2:8" x14ac:dyDescent="0.25">
      <c r="B240" s="17"/>
      <c r="C240" s="22"/>
      <c r="E240" s="6"/>
      <c r="F240" s="14"/>
      <c r="G240" s="9"/>
      <c r="H240" s="14"/>
    </row>
    <row r="241" spans="2:8" ht="18" x14ac:dyDescent="0.25">
      <c r="B241" s="17"/>
      <c r="C241" s="18" t="s">
        <v>58</v>
      </c>
      <c r="E241" s="46" t="s">
        <v>129</v>
      </c>
      <c r="F241" s="14"/>
      <c r="G241" s="9"/>
      <c r="H241" s="14"/>
    </row>
    <row r="242" spans="2:8" x14ac:dyDescent="0.25">
      <c r="B242" s="17"/>
      <c r="C242" s="20" t="s">
        <v>169</v>
      </c>
      <c r="D242" s="2" t="s">
        <v>2</v>
      </c>
      <c r="E242" s="2" t="s">
        <v>170</v>
      </c>
      <c r="F242" s="15" t="s">
        <v>0</v>
      </c>
      <c r="G242" s="10" t="s">
        <v>171</v>
      </c>
      <c r="H242" s="15" t="s">
        <v>1</v>
      </c>
    </row>
    <row r="243" spans="2:8" x14ac:dyDescent="0.25">
      <c r="B243" s="25" t="str">
        <f>RIGHT(C241,2)&amp;"-"</f>
        <v>35-</v>
      </c>
      <c r="C243" s="21">
        <f t="shared" ref="C243:E243" si="34">C361</f>
        <v>101</v>
      </c>
      <c r="D243" s="3" t="str">
        <f t="shared" si="34"/>
        <v>Sentier simple</v>
      </c>
      <c r="E243" s="7" t="str">
        <f t="shared" si="34"/>
        <v>ml</v>
      </c>
      <c r="F243" s="55">
        <f>BPU!F243</f>
        <v>0</v>
      </c>
      <c r="G243" s="8">
        <v>20</v>
      </c>
      <c r="H243" s="55">
        <f>G243*F243</f>
        <v>0</v>
      </c>
    </row>
    <row r="244" spans="2:8" x14ac:dyDescent="0.25">
      <c r="B244" s="17"/>
      <c r="C244" s="22"/>
      <c r="E244" s="6"/>
      <c r="F244" s="14" t="s">
        <v>3</v>
      </c>
      <c r="G244" s="9"/>
      <c r="H244" s="56">
        <f>SUM(H243:H243)</f>
        <v>0</v>
      </c>
    </row>
    <row r="245" spans="2:8" x14ac:dyDescent="0.25">
      <c r="B245" s="17"/>
      <c r="C245" s="22"/>
      <c r="E245" s="6"/>
      <c r="F245" s="14" t="s">
        <v>4</v>
      </c>
      <c r="G245" s="9"/>
      <c r="H245" s="56">
        <f>H244*1.2</f>
        <v>0</v>
      </c>
    </row>
    <row r="246" spans="2:8" x14ac:dyDescent="0.25">
      <c r="B246" s="17"/>
      <c r="C246" s="22"/>
      <c r="E246" s="6"/>
      <c r="F246" s="14"/>
      <c r="G246" s="9"/>
      <c r="H246" s="14"/>
    </row>
    <row r="247" spans="2:8" ht="18" x14ac:dyDescent="0.25">
      <c r="B247" s="17"/>
      <c r="C247" s="18" t="s">
        <v>59</v>
      </c>
      <c r="E247" s="46" t="s">
        <v>130</v>
      </c>
      <c r="F247" s="14"/>
      <c r="G247" s="9"/>
      <c r="H247" s="14"/>
    </row>
    <row r="248" spans="2:8" x14ac:dyDescent="0.25">
      <c r="B248" s="17"/>
      <c r="C248" s="20" t="s">
        <v>169</v>
      </c>
      <c r="D248" s="2" t="s">
        <v>2</v>
      </c>
      <c r="E248" s="2" t="s">
        <v>170</v>
      </c>
      <c r="F248" s="15" t="s">
        <v>0</v>
      </c>
      <c r="G248" s="10" t="s">
        <v>171</v>
      </c>
      <c r="H248" s="15" t="s">
        <v>1</v>
      </c>
    </row>
    <row r="249" spans="2:8" x14ac:dyDescent="0.25">
      <c r="B249" s="25" t="str">
        <f>RIGHT(C247,2)&amp;"-"</f>
        <v>36-</v>
      </c>
      <c r="C249" s="21">
        <f t="shared" ref="C249:E249" si="35">C362</f>
        <v>102</v>
      </c>
      <c r="D249" s="3" t="str">
        <f t="shared" si="35"/>
        <v>Assise de sentier</v>
      </c>
      <c r="E249" s="7" t="str">
        <f t="shared" si="35"/>
        <v>ml</v>
      </c>
      <c r="F249" s="55">
        <f>BPU!F249</f>
        <v>0</v>
      </c>
      <c r="G249" s="8">
        <v>125</v>
      </c>
      <c r="H249" s="55">
        <f>G249*F249</f>
        <v>0</v>
      </c>
    </row>
    <row r="250" spans="2:8" x14ac:dyDescent="0.25">
      <c r="B250" s="17"/>
      <c r="C250" s="22"/>
      <c r="E250" s="6"/>
      <c r="F250" s="14" t="s">
        <v>3</v>
      </c>
      <c r="G250" s="9"/>
      <c r="H250" s="56">
        <f>SUM(H249:H249)</f>
        <v>0</v>
      </c>
    </row>
    <row r="251" spans="2:8" x14ac:dyDescent="0.25">
      <c r="B251" s="17"/>
      <c r="C251" s="22"/>
      <c r="E251" s="6"/>
      <c r="F251" s="14" t="s">
        <v>4</v>
      </c>
      <c r="G251" s="9"/>
      <c r="H251" s="56">
        <f>H250*1.2</f>
        <v>0</v>
      </c>
    </row>
    <row r="252" spans="2:8" x14ac:dyDescent="0.25">
      <c r="B252" s="17"/>
      <c r="C252" s="22"/>
      <c r="E252" s="6"/>
      <c r="F252" s="14"/>
      <c r="G252" s="9"/>
      <c r="H252" s="14"/>
    </row>
    <row r="253" spans="2:8" ht="18" x14ac:dyDescent="0.25">
      <c r="B253" s="17"/>
      <c r="C253" s="18" t="s">
        <v>60</v>
      </c>
      <c r="E253" s="46" t="s">
        <v>131</v>
      </c>
      <c r="F253" s="14"/>
      <c r="G253" s="9"/>
      <c r="H253" s="14"/>
    </row>
    <row r="254" spans="2:8" x14ac:dyDescent="0.25">
      <c r="B254" s="17"/>
      <c r="C254" s="20" t="s">
        <v>169</v>
      </c>
      <c r="D254" s="2" t="s">
        <v>2</v>
      </c>
      <c r="E254" s="2" t="s">
        <v>170</v>
      </c>
      <c r="F254" s="15" t="s">
        <v>0</v>
      </c>
      <c r="G254" s="10" t="s">
        <v>171</v>
      </c>
      <c r="H254" s="15" t="s">
        <v>1</v>
      </c>
    </row>
    <row r="255" spans="2:8" x14ac:dyDescent="0.25">
      <c r="B255" s="25" t="str">
        <f>RIGHT(C253,2)&amp;"-"</f>
        <v>37-</v>
      </c>
      <c r="C255" s="21">
        <f t="shared" ref="C255:E255" si="36">C362</f>
        <v>102</v>
      </c>
      <c r="D255" s="3" t="str">
        <f t="shared" si="36"/>
        <v>Assise de sentier</v>
      </c>
      <c r="E255" s="7" t="str">
        <f t="shared" si="36"/>
        <v>ml</v>
      </c>
      <c r="F255" s="55">
        <f>BPU!F255</f>
        <v>0</v>
      </c>
      <c r="G255" s="8">
        <v>70</v>
      </c>
      <c r="H255" s="55">
        <f>G255*F255</f>
        <v>0</v>
      </c>
    </row>
    <row r="256" spans="2:8" x14ac:dyDescent="0.25">
      <c r="B256" s="25" t="str">
        <f>RIGHT(C253,2)&amp;"-"</f>
        <v>37-</v>
      </c>
      <c r="C256" s="21">
        <f t="shared" ref="C256:E256" si="37">C371</f>
        <v>110</v>
      </c>
      <c r="D256" s="3" t="str">
        <f t="shared" si="37"/>
        <v>Fascine de blocage</v>
      </c>
      <c r="E256" s="7" t="str">
        <f t="shared" si="37"/>
        <v>ml</v>
      </c>
      <c r="F256" s="55">
        <f>BPU!F256</f>
        <v>0</v>
      </c>
      <c r="G256" s="8">
        <v>15</v>
      </c>
      <c r="H256" s="55">
        <f t="shared" ref="H256" si="38">G256*F256</f>
        <v>0</v>
      </c>
    </row>
    <row r="257" spans="2:8" x14ac:dyDescent="0.25">
      <c r="B257" s="17"/>
      <c r="C257" s="22"/>
      <c r="E257" s="6"/>
      <c r="F257" s="14" t="s">
        <v>3</v>
      </c>
      <c r="G257" s="9"/>
      <c r="H257" s="56">
        <f>SUM(H255:H256)</f>
        <v>0</v>
      </c>
    </row>
    <row r="258" spans="2:8" x14ac:dyDescent="0.25">
      <c r="B258" s="17"/>
      <c r="C258" s="22"/>
      <c r="E258" s="6"/>
      <c r="F258" s="14" t="s">
        <v>4</v>
      </c>
      <c r="G258" s="9"/>
      <c r="H258" s="56">
        <f>H257*1.2</f>
        <v>0</v>
      </c>
    </row>
    <row r="259" spans="2:8" x14ac:dyDescent="0.25">
      <c r="B259" s="17"/>
      <c r="C259" s="22"/>
      <c r="E259" s="6"/>
      <c r="F259" s="14"/>
      <c r="G259" s="9"/>
      <c r="H259" s="14"/>
    </row>
    <row r="260" spans="2:8" ht="18" x14ac:dyDescent="0.25">
      <c r="B260" s="17"/>
      <c r="C260" s="18" t="s">
        <v>61</v>
      </c>
      <c r="E260" s="46" t="s">
        <v>132</v>
      </c>
      <c r="F260" s="14"/>
      <c r="G260" s="9"/>
      <c r="H260" s="14"/>
    </row>
    <row r="261" spans="2:8" x14ac:dyDescent="0.25">
      <c r="B261" s="17"/>
      <c r="C261" s="20" t="s">
        <v>169</v>
      </c>
      <c r="D261" s="2" t="s">
        <v>2</v>
      </c>
      <c r="E261" s="2" t="s">
        <v>170</v>
      </c>
      <c r="F261" s="15" t="s">
        <v>0</v>
      </c>
      <c r="G261" s="10" t="s">
        <v>171</v>
      </c>
      <c r="H261" s="15" t="s">
        <v>1</v>
      </c>
    </row>
    <row r="262" spans="2:8" x14ac:dyDescent="0.25">
      <c r="B262" s="25" t="str">
        <f>RIGHT(C260,2)&amp;"-"</f>
        <v>38-</v>
      </c>
      <c r="C262" s="21">
        <f t="shared" ref="C262:E262" si="39">C362</f>
        <v>102</v>
      </c>
      <c r="D262" s="3" t="str">
        <f t="shared" si="39"/>
        <v>Assise de sentier</v>
      </c>
      <c r="E262" s="7" t="str">
        <f t="shared" si="39"/>
        <v>ml</v>
      </c>
      <c r="F262" s="55">
        <f>BPU!F262</f>
        <v>0</v>
      </c>
      <c r="G262" s="8">
        <v>160</v>
      </c>
      <c r="H262" s="55">
        <f>G262*F262</f>
        <v>0</v>
      </c>
    </row>
    <row r="263" spans="2:8" x14ac:dyDescent="0.25">
      <c r="B263" s="25" t="str">
        <f>RIGHT(C260,2)&amp;"-"</f>
        <v>38-</v>
      </c>
      <c r="C263" s="21">
        <f>C378</f>
        <v>117</v>
      </c>
      <c r="D263" s="3" t="str">
        <f>D378</f>
        <v>Nettoyage des pierres</v>
      </c>
      <c r="E263" s="7" t="str">
        <f>E378</f>
        <v>m3</v>
      </c>
      <c r="F263" s="55">
        <f>BPU!F263</f>
        <v>0</v>
      </c>
      <c r="G263" s="8">
        <v>10</v>
      </c>
      <c r="H263" s="55">
        <f>G263*F263</f>
        <v>0</v>
      </c>
    </row>
    <row r="264" spans="2:8" x14ac:dyDescent="0.25">
      <c r="B264" s="17"/>
      <c r="C264" s="22"/>
      <c r="E264" s="6"/>
      <c r="F264" s="14" t="s">
        <v>3</v>
      </c>
      <c r="G264" s="9"/>
      <c r="H264" s="56">
        <f>SUM(H262:H263)</f>
        <v>0</v>
      </c>
    </row>
    <row r="265" spans="2:8" x14ac:dyDescent="0.25">
      <c r="B265" s="17"/>
      <c r="C265" s="22"/>
      <c r="E265" s="6"/>
      <c r="F265" s="14" t="s">
        <v>4</v>
      </c>
      <c r="G265" s="9"/>
      <c r="H265" s="56">
        <f>H264*1.2</f>
        <v>0</v>
      </c>
    </row>
    <row r="266" spans="2:8" x14ac:dyDescent="0.25">
      <c r="B266" s="17"/>
      <c r="C266" s="22"/>
      <c r="E266" s="6"/>
      <c r="F266" s="14"/>
      <c r="G266" s="9"/>
      <c r="H266" s="14"/>
    </row>
    <row r="267" spans="2:8" ht="18" x14ac:dyDescent="0.25">
      <c r="B267" s="17"/>
      <c r="C267" s="18" t="s">
        <v>77</v>
      </c>
      <c r="E267" s="46" t="s">
        <v>133</v>
      </c>
      <c r="F267" s="14"/>
      <c r="G267" s="9"/>
      <c r="H267" s="14"/>
    </row>
    <row r="268" spans="2:8" x14ac:dyDescent="0.25">
      <c r="B268" s="17"/>
      <c r="C268" s="20" t="s">
        <v>169</v>
      </c>
      <c r="D268" s="2" t="s">
        <v>2</v>
      </c>
      <c r="E268" s="2" t="s">
        <v>170</v>
      </c>
      <c r="F268" s="15" t="s">
        <v>0</v>
      </c>
      <c r="G268" s="10" t="s">
        <v>171</v>
      </c>
      <c r="H268" s="15" t="s">
        <v>1</v>
      </c>
    </row>
    <row r="269" spans="2:8" x14ac:dyDescent="0.25">
      <c r="B269" s="25" t="str">
        <f>RIGHT(C267,2)&amp;"-"</f>
        <v>39-</v>
      </c>
      <c r="C269" s="21">
        <f t="shared" ref="C269:E269" si="40">C362</f>
        <v>102</v>
      </c>
      <c r="D269" s="3" t="str">
        <f t="shared" si="40"/>
        <v>Assise de sentier</v>
      </c>
      <c r="E269" s="7" t="str">
        <f t="shared" si="40"/>
        <v>ml</v>
      </c>
      <c r="F269" s="55">
        <f>BPU!F269</f>
        <v>0</v>
      </c>
      <c r="G269" s="8">
        <v>210</v>
      </c>
      <c r="H269" s="55">
        <f>G269*F269</f>
        <v>0</v>
      </c>
    </row>
    <row r="270" spans="2:8" x14ac:dyDescent="0.25">
      <c r="B270" s="17"/>
      <c r="C270" s="22"/>
      <c r="E270" s="6"/>
      <c r="F270" s="14" t="s">
        <v>3</v>
      </c>
      <c r="G270" s="9"/>
      <c r="H270" s="56">
        <f>SUM(H269:H269)</f>
        <v>0</v>
      </c>
    </row>
    <row r="271" spans="2:8" x14ac:dyDescent="0.25">
      <c r="B271" s="17"/>
      <c r="C271" s="22"/>
      <c r="E271" s="6"/>
      <c r="F271" s="14" t="s">
        <v>4</v>
      </c>
      <c r="G271" s="9"/>
      <c r="H271" s="56">
        <f>H270*1.2</f>
        <v>0</v>
      </c>
    </row>
    <row r="272" spans="2:8" x14ac:dyDescent="0.25">
      <c r="B272" s="17"/>
      <c r="C272" s="22"/>
      <c r="E272" s="6"/>
      <c r="F272" s="14"/>
      <c r="G272" s="9"/>
      <c r="H272" s="14"/>
    </row>
    <row r="273" spans="2:8" ht="18" x14ac:dyDescent="0.25">
      <c r="B273" s="17"/>
      <c r="C273" s="18" t="s">
        <v>78</v>
      </c>
      <c r="E273" s="46" t="s">
        <v>134</v>
      </c>
      <c r="F273" s="14"/>
      <c r="G273" s="9"/>
      <c r="H273" s="14"/>
    </row>
    <row r="274" spans="2:8" x14ac:dyDescent="0.25">
      <c r="B274" s="17"/>
      <c r="C274" s="20" t="s">
        <v>169</v>
      </c>
      <c r="D274" s="2" t="s">
        <v>2</v>
      </c>
      <c r="E274" s="2" t="s">
        <v>170</v>
      </c>
      <c r="F274" s="15" t="s">
        <v>0</v>
      </c>
      <c r="G274" s="10" t="s">
        <v>171</v>
      </c>
      <c r="H274" s="15" t="s">
        <v>1</v>
      </c>
    </row>
    <row r="275" spans="2:8" x14ac:dyDescent="0.25">
      <c r="B275" s="25" t="str">
        <f>RIGHT(C273,2)&amp;"-"</f>
        <v>40-</v>
      </c>
      <c r="C275" s="21">
        <f t="shared" ref="C275:E275" si="41">C362</f>
        <v>102</v>
      </c>
      <c r="D275" s="3" t="str">
        <f t="shared" si="41"/>
        <v>Assise de sentier</v>
      </c>
      <c r="E275" s="7" t="str">
        <f t="shared" si="41"/>
        <v>ml</v>
      </c>
      <c r="F275" s="55">
        <f>BPU!F275</f>
        <v>0</v>
      </c>
      <c r="G275" s="8">
        <v>90</v>
      </c>
      <c r="H275" s="55">
        <f>G275*F275</f>
        <v>0</v>
      </c>
    </row>
    <row r="276" spans="2:8" x14ac:dyDescent="0.25">
      <c r="B276" s="17"/>
      <c r="C276" s="22"/>
      <c r="E276" s="6"/>
      <c r="F276" s="14" t="s">
        <v>3</v>
      </c>
      <c r="G276" s="9"/>
      <c r="H276" s="56">
        <f>SUM(H275:H275)</f>
        <v>0</v>
      </c>
    </row>
    <row r="277" spans="2:8" x14ac:dyDescent="0.25">
      <c r="B277" s="17"/>
      <c r="C277" s="22"/>
      <c r="E277" s="6"/>
      <c r="F277" s="14" t="s">
        <v>4</v>
      </c>
      <c r="G277" s="9"/>
      <c r="H277" s="56">
        <f>H276*1.2</f>
        <v>0</v>
      </c>
    </row>
    <row r="278" spans="2:8" x14ac:dyDescent="0.25">
      <c r="B278" s="17"/>
      <c r="C278" s="22"/>
      <c r="E278" s="6"/>
      <c r="F278" s="14"/>
      <c r="G278" s="9"/>
      <c r="H278" s="14"/>
    </row>
    <row r="279" spans="2:8" ht="18" x14ac:dyDescent="0.25">
      <c r="B279" s="17"/>
      <c r="C279" s="18" t="s">
        <v>79</v>
      </c>
      <c r="E279" s="46" t="s">
        <v>135</v>
      </c>
      <c r="F279" s="14"/>
      <c r="G279" s="9"/>
      <c r="H279" s="14"/>
    </row>
    <row r="280" spans="2:8" x14ac:dyDescent="0.25">
      <c r="B280" s="17"/>
      <c r="C280" s="20" t="s">
        <v>169</v>
      </c>
      <c r="D280" s="2" t="s">
        <v>2</v>
      </c>
      <c r="E280" s="2" t="s">
        <v>170</v>
      </c>
      <c r="F280" s="15" t="s">
        <v>0</v>
      </c>
      <c r="G280" s="10" t="s">
        <v>171</v>
      </c>
      <c r="H280" s="15" t="s">
        <v>1</v>
      </c>
    </row>
    <row r="281" spans="2:8" x14ac:dyDescent="0.25">
      <c r="B281" s="25" t="str">
        <f>RIGHT(C279,2)&amp;"-"</f>
        <v>41-</v>
      </c>
      <c r="C281" s="21">
        <f t="shared" ref="C281:E281" si="42">C362</f>
        <v>102</v>
      </c>
      <c r="D281" s="3" t="str">
        <f t="shared" si="42"/>
        <v>Assise de sentier</v>
      </c>
      <c r="E281" s="7" t="str">
        <f t="shared" si="42"/>
        <v>ml</v>
      </c>
      <c r="F281" s="55">
        <f>BPU!F281</f>
        <v>0</v>
      </c>
      <c r="G281" s="8">
        <v>65</v>
      </c>
      <c r="H281" s="55">
        <f>G281*F281</f>
        <v>0</v>
      </c>
    </row>
    <row r="282" spans="2:8" x14ac:dyDescent="0.25">
      <c r="B282" s="25" t="str">
        <f>RIGHT(C279,2)&amp;"-"</f>
        <v>41-</v>
      </c>
      <c r="C282" s="21">
        <f t="shared" ref="C282:E282" si="43">C364</f>
        <v>104</v>
      </c>
      <c r="D282" s="3" t="str">
        <f t="shared" si="43"/>
        <v>Coupe et évacuation d'arbre au sol</v>
      </c>
      <c r="E282" s="7" t="str">
        <f t="shared" si="43"/>
        <v>u</v>
      </c>
      <c r="F282" s="55">
        <f>BPU!F282</f>
        <v>0</v>
      </c>
      <c r="G282" s="8">
        <v>1</v>
      </c>
      <c r="H282" s="55">
        <f>G282*F282</f>
        <v>0</v>
      </c>
    </row>
    <row r="283" spans="2:8" x14ac:dyDescent="0.25">
      <c r="B283" s="17"/>
      <c r="C283" s="22"/>
      <c r="E283" s="6"/>
      <c r="F283" s="14" t="s">
        <v>3</v>
      </c>
      <c r="G283" s="9"/>
      <c r="H283" s="56">
        <f>SUM(H281:H282)</f>
        <v>0</v>
      </c>
    </row>
    <row r="284" spans="2:8" x14ac:dyDescent="0.25">
      <c r="B284" s="17"/>
      <c r="C284" s="22"/>
      <c r="E284" s="6"/>
      <c r="F284" s="14" t="s">
        <v>4</v>
      </c>
      <c r="G284" s="9"/>
      <c r="H284" s="56">
        <f>H283*1.2</f>
        <v>0</v>
      </c>
    </row>
    <row r="285" spans="2:8" x14ac:dyDescent="0.25">
      <c r="B285" s="17"/>
      <c r="C285" s="22"/>
      <c r="E285" s="6"/>
      <c r="F285" s="14"/>
      <c r="G285" s="12"/>
      <c r="H285" s="14"/>
    </row>
    <row r="286" spans="2:8" ht="18" x14ac:dyDescent="0.25">
      <c r="B286" s="17"/>
      <c r="C286" s="18" t="s">
        <v>80</v>
      </c>
      <c r="E286" s="46" t="s">
        <v>136</v>
      </c>
      <c r="F286" s="14"/>
      <c r="G286" s="9"/>
      <c r="H286" s="14"/>
    </row>
    <row r="287" spans="2:8" x14ac:dyDescent="0.25">
      <c r="B287" s="17"/>
      <c r="C287" s="20" t="s">
        <v>169</v>
      </c>
      <c r="D287" s="2" t="s">
        <v>2</v>
      </c>
      <c r="E287" s="2" t="s">
        <v>170</v>
      </c>
      <c r="F287" s="15" t="s">
        <v>0</v>
      </c>
      <c r="G287" s="10" t="s">
        <v>171</v>
      </c>
      <c r="H287" s="15" t="s">
        <v>1</v>
      </c>
    </row>
    <row r="288" spans="2:8" x14ac:dyDescent="0.25">
      <c r="B288" s="25" t="str">
        <f>RIGHT(C286,2)&amp;"-"</f>
        <v>42-</v>
      </c>
      <c r="C288" s="21">
        <f t="shared" ref="C288:E288" si="44">C362</f>
        <v>102</v>
      </c>
      <c r="D288" s="3" t="str">
        <f t="shared" si="44"/>
        <v>Assise de sentier</v>
      </c>
      <c r="E288" s="7" t="str">
        <f t="shared" si="44"/>
        <v>ml</v>
      </c>
      <c r="F288" s="55">
        <f>BPU!F288</f>
        <v>0</v>
      </c>
      <c r="G288" s="8">
        <v>90</v>
      </c>
      <c r="H288" s="55">
        <f>G288*F288</f>
        <v>0</v>
      </c>
    </row>
    <row r="289" spans="2:8" x14ac:dyDescent="0.25">
      <c r="B289" s="25" t="s">
        <v>92</v>
      </c>
      <c r="C289" s="21">
        <f t="shared" ref="C289:E289" si="45">C364</f>
        <v>104</v>
      </c>
      <c r="D289" s="3" t="str">
        <f t="shared" si="45"/>
        <v>Coupe et évacuation d'arbre au sol</v>
      </c>
      <c r="E289" s="7" t="str">
        <f t="shared" si="45"/>
        <v>u</v>
      </c>
      <c r="F289" s="55">
        <f>BPU!F289</f>
        <v>0</v>
      </c>
      <c r="G289" s="8">
        <v>1</v>
      </c>
      <c r="H289" s="55">
        <f>G289*F289</f>
        <v>0</v>
      </c>
    </row>
    <row r="290" spans="2:8" x14ac:dyDescent="0.25">
      <c r="B290" s="25" t="str">
        <f>RIGHT(C286,2)&amp;"-"</f>
        <v>42-</v>
      </c>
      <c r="C290" s="21">
        <f>C371</f>
        <v>110</v>
      </c>
      <c r="D290" s="3" t="str">
        <f>D371</f>
        <v>Fascine de blocage</v>
      </c>
      <c r="E290" s="7" t="str">
        <f>E371</f>
        <v>ml</v>
      </c>
      <c r="F290" s="55">
        <f>BPU!F290</f>
        <v>0</v>
      </c>
      <c r="G290" s="8">
        <v>10</v>
      </c>
      <c r="H290" s="55">
        <f t="shared" ref="H290" si="46">G290*F290</f>
        <v>0</v>
      </c>
    </row>
    <row r="291" spans="2:8" x14ac:dyDescent="0.25">
      <c r="B291" s="17"/>
      <c r="C291" s="22"/>
      <c r="E291" s="6"/>
      <c r="F291" s="14" t="s">
        <v>3</v>
      </c>
      <c r="G291" s="9"/>
      <c r="H291" s="56">
        <f>SUM(H288:H290)</f>
        <v>0</v>
      </c>
    </row>
    <row r="292" spans="2:8" x14ac:dyDescent="0.25">
      <c r="B292" s="17"/>
      <c r="C292" s="22"/>
      <c r="E292" s="6"/>
      <c r="F292" s="14" t="s">
        <v>4</v>
      </c>
      <c r="G292" s="9"/>
      <c r="H292" s="56">
        <f>H291*1.2</f>
        <v>0</v>
      </c>
    </row>
    <row r="293" spans="2:8" ht="15.75" x14ac:dyDescent="0.25">
      <c r="B293" s="17"/>
      <c r="C293" s="19"/>
      <c r="E293" s="6"/>
      <c r="F293" s="14"/>
      <c r="G293" s="9"/>
      <c r="H293" s="14"/>
    </row>
    <row r="294" spans="2:8" ht="18" x14ac:dyDescent="0.25">
      <c r="B294" s="17"/>
      <c r="C294" s="18" t="s">
        <v>81</v>
      </c>
      <c r="E294" s="46" t="s">
        <v>137</v>
      </c>
      <c r="F294" s="14"/>
      <c r="G294" s="9"/>
      <c r="H294" s="14"/>
    </row>
    <row r="295" spans="2:8" x14ac:dyDescent="0.25">
      <c r="B295" s="17"/>
      <c r="C295" s="20" t="s">
        <v>169</v>
      </c>
      <c r="D295" s="2" t="s">
        <v>2</v>
      </c>
      <c r="E295" s="2" t="s">
        <v>170</v>
      </c>
      <c r="F295" s="15" t="s">
        <v>0</v>
      </c>
      <c r="G295" s="10" t="s">
        <v>171</v>
      </c>
      <c r="H295" s="15" t="s">
        <v>1</v>
      </c>
    </row>
    <row r="296" spans="2:8" x14ac:dyDescent="0.25">
      <c r="B296" s="25" t="str">
        <f>RIGHT(C294,2)&amp;"-"</f>
        <v>44-</v>
      </c>
      <c r="C296" s="21">
        <f t="shared" ref="C296:E297" si="47">C370</f>
        <v>109</v>
      </c>
      <c r="D296" s="3" t="str">
        <f t="shared" si="47"/>
        <v>Décompactage</v>
      </c>
      <c r="E296" s="7" t="str">
        <f t="shared" si="47"/>
        <v>m2</v>
      </c>
      <c r="F296" s="55">
        <f>BPU!F296</f>
        <v>0</v>
      </c>
      <c r="G296" s="8">
        <v>50</v>
      </c>
      <c r="H296" s="55">
        <f>G296*F296</f>
        <v>0</v>
      </c>
    </row>
    <row r="297" spans="2:8" x14ac:dyDescent="0.25">
      <c r="B297" s="25" t="str">
        <f>RIGHT(C294,2)&amp;"-"</f>
        <v>44-</v>
      </c>
      <c r="C297" s="21">
        <f t="shared" si="47"/>
        <v>110</v>
      </c>
      <c r="D297" s="3" t="str">
        <f t="shared" si="47"/>
        <v>Fascine de blocage</v>
      </c>
      <c r="E297" s="7" t="str">
        <f t="shared" si="47"/>
        <v>ml</v>
      </c>
      <c r="F297" s="55">
        <f>BPU!F297</f>
        <v>0</v>
      </c>
      <c r="G297" s="8">
        <v>20</v>
      </c>
      <c r="H297" s="55">
        <f>G297*F297</f>
        <v>0</v>
      </c>
    </row>
    <row r="298" spans="2:8" x14ac:dyDescent="0.25">
      <c r="B298" s="17"/>
      <c r="C298" s="22"/>
      <c r="E298" s="6"/>
      <c r="F298" s="14" t="s">
        <v>3</v>
      </c>
      <c r="G298" s="9"/>
      <c r="H298" s="56">
        <f>SUM(H296:H297)</f>
        <v>0</v>
      </c>
    </row>
    <row r="299" spans="2:8" x14ac:dyDescent="0.25">
      <c r="B299" s="17"/>
      <c r="C299" s="22"/>
      <c r="E299" s="6"/>
      <c r="F299" s="14" t="s">
        <v>4</v>
      </c>
      <c r="G299" s="9"/>
      <c r="H299" s="56">
        <f>H298*1.2</f>
        <v>0</v>
      </c>
    </row>
    <row r="300" spans="2:8" x14ac:dyDescent="0.25">
      <c r="B300" s="17"/>
      <c r="C300" s="22"/>
      <c r="E300" s="6"/>
      <c r="F300" s="14"/>
      <c r="G300" s="9"/>
      <c r="H300" s="14"/>
    </row>
    <row r="301" spans="2:8" ht="18" x14ac:dyDescent="0.25">
      <c r="B301" s="17"/>
      <c r="C301" s="18" t="s">
        <v>82</v>
      </c>
      <c r="E301" s="46" t="s">
        <v>138</v>
      </c>
      <c r="F301" s="14"/>
      <c r="G301" s="9"/>
      <c r="H301" s="14"/>
    </row>
    <row r="302" spans="2:8" x14ac:dyDescent="0.25">
      <c r="B302" s="17"/>
      <c r="C302" s="20" t="s">
        <v>169</v>
      </c>
      <c r="D302" s="2" t="s">
        <v>2</v>
      </c>
      <c r="E302" s="2" t="s">
        <v>170</v>
      </c>
      <c r="F302" s="15" t="s">
        <v>0</v>
      </c>
      <c r="G302" s="10" t="s">
        <v>171</v>
      </c>
      <c r="H302" s="15" t="s">
        <v>1</v>
      </c>
    </row>
    <row r="303" spans="2:8" x14ac:dyDescent="0.25">
      <c r="B303" s="25" t="str">
        <f>RIGHT(C301,2)&amp;"-"</f>
        <v>45-</v>
      </c>
      <c r="C303" s="21">
        <f t="shared" ref="C303:E303" si="48">C362</f>
        <v>102</v>
      </c>
      <c r="D303" s="3" t="str">
        <f t="shared" si="48"/>
        <v>Assise de sentier</v>
      </c>
      <c r="E303" s="7" t="str">
        <f t="shared" si="48"/>
        <v>ml</v>
      </c>
      <c r="F303" s="55">
        <f>BPU!F303</f>
        <v>0</v>
      </c>
      <c r="G303" s="8">
        <v>40</v>
      </c>
      <c r="H303" s="55">
        <f>G303*F303</f>
        <v>0</v>
      </c>
    </row>
    <row r="304" spans="2:8" x14ac:dyDescent="0.25">
      <c r="B304" s="25" t="str">
        <f>RIGHT(C301,2)&amp;"-"</f>
        <v>45-</v>
      </c>
      <c r="C304" s="21">
        <f>C371</f>
        <v>110</v>
      </c>
      <c r="D304" s="3" t="str">
        <f>D371</f>
        <v>Fascine de blocage</v>
      </c>
      <c r="E304" s="7" t="str">
        <f>E371</f>
        <v>ml</v>
      </c>
      <c r="F304" s="55">
        <f>BPU!F304</f>
        <v>0</v>
      </c>
      <c r="G304" s="8">
        <v>10</v>
      </c>
      <c r="H304" s="55">
        <f t="shared" ref="H304" si="49">G304*F304</f>
        <v>0</v>
      </c>
    </row>
    <row r="305" spans="2:8" x14ac:dyDescent="0.25">
      <c r="B305" s="17"/>
      <c r="C305" s="22"/>
      <c r="E305" s="6"/>
      <c r="F305" s="14" t="s">
        <v>3</v>
      </c>
      <c r="G305" s="9"/>
      <c r="H305" s="56">
        <f>SUM(H303:H304)</f>
        <v>0</v>
      </c>
    </row>
    <row r="306" spans="2:8" x14ac:dyDescent="0.25">
      <c r="B306" s="17"/>
      <c r="C306" s="22"/>
      <c r="E306" s="6"/>
      <c r="F306" s="14" t="s">
        <v>4</v>
      </c>
      <c r="G306" s="9"/>
      <c r="H306" s="56">
        <f>H305*1.2</f>
        <v>0</v>
      </c>
    </row>
    <row r="307" spans="2:8" x14ac:dyDescent="0.25">
      <c r="B307" s="17"/>
      <c r="C307" s="22"/>
      <c r="E307" s="6"/>
      <c r="F307" s="14"/>
      <c r="G307" s="9"/>
      <c r="H307" s="14"/>
    </row>
    <row r="308" spans="2:8" ht="18" x14ac:dyDescent="0.25">
      <c r="B308" s="17"/>
      <c r="C308" s="18" t="s">
        <v>83</v>
      </c>
      <c r="E308" s="46" t="s">
        <v>139</v>
      </c>
      <c r="F308" s="14"/>
      <c r="G308" s="9"/>
      <c r="H308" s="14"/>
    </row>
    <row r="309" spans="2:8" x14ac:dyDescent="0.25">
      <c r="B309" s="17"/>
      <c r="C309" s="20" t="s">
        <v>169</v>
      </c>
      <c r="D309" s="2" t="s">
        <v>2</v>
      </c>
      <c r="E309" s="2" t="s">
        <v>170</v>
      </c>
      <c r="F309" s="15" t="s">
        <v>0</v>
      </c>
      <c r="G309" s="10" t="s">
        <v>171</v>
      </c>
      <c r="H309" s="15" t="s">
        <v>1</v>
      </c>
    </row>
    <row r="310" spans="2:8" x14ac:dyDescent="0.25">
      <c r="B310" s="25" t="str">
        <f>RIGHT(C308,2)&amp;"-"</f>
        <v>46-</v>
      </c>
      <c r="C310" s="21">
        <f>C372</f>
        <v>111</v>
      </c>
      <c r="D310" s="3" t="str">
        <f>D372</f>
        <v>Déblais - remblais, nivellement</v>
      </c>
      <c r="E310" s="7" t="str">
        <f>E372</f>
        <v>m3</v>
      </c>
      <c r="F310" s="55">
        <f>BPU!F310</f>
        <v>0</v>
      </c>
      <c r="G310" s="8">
        <v>5</v>
      </c>
      <c r="H310" s="55">
        <f>G310*F310</f>
        <v>0</v>
      </c>
    </row>
    <row r="311" spans="2:8" x14ac:dyDescent="0.25">
      <c r="B311" s="25" t="s">
        <v>93</v>
      </c>
      <c r="C311" s="21">
        <f t="shared" ref="C311:E311" si="50">C362</f>
        <v>102</v>
      </c>
      <c r="D311" s="3" t="str">
        <f t="shared" si="50"/>
        <v>Assise de sentier</v>
      </c>
      <c r="E311" s="7" t="str">
        <f t="shared" si="50"/>
        <v>ml</v>
      </c>
      <c r="F311" s="55">
        <f>BPU!F311</f>
        <v>0</v>
      </c>
      <c r="G311" s="8">
        <v>15</v>
      </c>
      <c r="H311" s="55">
        <f>G311*F311</f>
        <v>0</v>
      </c>
    </row>
    <row r="312" spans="2:8" x14ac:dyDescent="0.25">
      <c r="B312" s="17"/>
      <c r="C312" s="22"/>
      <c r="E312" s="6"/>
      <c r="F312" s="14" t="s">
        <v>3</v>
      </c>
      <c r="G312" s="9"/>
      <c r="H312" s="56">
        <f>SUM(H310:H311)</f>
        <v>0</v>
      </c>
    </row>
    <row r="313" spans="2:8" x14ac:dyDescent="0.25">
      <c r="B313" s="17"/>
      <c r="C313" s="22"/>
      <c r="E313" s="6"/>
      <c r="F313" s="14" t="s">
        <v>4</v>
      </c>
      <c r="G313" s="9"/>
      <c r="H313" s="56">
        <f>H312*1.2</f>
        <v>0</v>
      </c>
    </row>
    <row r="314" spans="2:8" x14ac:dyDescent="0.25">
      <c r="B314" s="17"/>
      <c r="C314" s="22"/>
      <c r="E314" s="6"/>
      <c r="F314" s="14"/>
      <c r="G314" s="9"/>
      <c r="H314" s="14"/>
    </row>
    <row r="315" spans="2:8" ht="18" x14ac:dyDescent="0.25">
      <c r="B315" s="17"/>
      <c r="C315" s="18" t="s">
        <v>84</v>
      </c>
      <c r="E315" s="46" t="s">
        <v>140</v>
      </c>
      <c r="F315" s="14"/>
      <c r="G315" s="9"/>
      <c r="H315" s="14"/>
    </row>
    <row r="316" spans="2:8" x14ac:dyDescent="0.25">
      <c r="B316" s="17"/>
      <c r="C316" s="20" t="s">
        <v>169</v>
      </c>
      <c r="D316" s="2" t="s">
        <v>2</v>
      </c>
      <c r="E316" s="2" t="s">
        <v>170</v>
      </c>
      <c r="F316" s="15" t="s">
        <v>0</v>
      </c>
      <c r="G316" s="10" t="s">
        <v>171</v>
      </c>
      <c r="H316" s="15" t="s">
        <v>1</v>
      </c>
    </row>
    <row r="317" spans="2:8" x14ac:dyDescent="0.25">
      <c r="B317" s="25" t="str">
        <f>RIGHT(C315,2)&amp;"-"</f>
        <v>49-</v>
      </c>
      <c r="C317" s="21">
        <f t="shared" ref="C317:E317" si="51">C362</f>
        <v>102</v>
      </c>
      <c r="D317" s="3" t="str">
        <f t="shared" si="51"/>
        <v>Assise de sentier</v>
      </c>
      <c r="E317" s="7" t="str">
        <f t="shared" si="51"/>
        <v>ml</v>
      </c>
      <c r="F317" s="57">
        <f>BPU!F317</f>
        <v>0</v>
      </c>
      <c r="G317" s="8">
        <v>320</v>
      </c>
      <c r="H317" s="55">
        <f>G317*F317</f>
        <v>0</v>
      </c>
    </row>
    <row r="318" spans="2:8" x14ac:dyDescent="0.25">
      <c r="B318" s="25" t="str">
        <f>RIGHT(C315,2)&amp;"-"</f>
        <v>49-</v>
      </c>
      <c r="C318" s="21">
        <f>C372</f>
        <v>111</v>
      </c>
      <c r="D318" s="3" t="str">
        <f>D372</f>
        <v>Déblais - remblais, nivellement</v>
      </c>
      <c r="E318" s="7" t="str">
        <f t="shared" ref="E318" si="52">E372</f>
        <v>m3</v>
      </c>
      <c r="F318" s="57">
        <f>BPU!F318</f>
        <v>0</v>
      </c>
      <c r="G318" s="8">
        <v>60</v>
      </c>
      <c r="H318" s="55">
        <f>G318*F318</f>
        <v>0</v>
      </c>
    </row>
    <row r="319" spans="2:8" x14ac:dyDescent="0.25">
      <c r="B319" s="53" t="s">
        <v>94</v>
      </c>
      <c r="C319" s="51">
        <f t="shared" ref="C319:E320" si="53">C370</f>
        <v>109</v>
      </c>
      <c r="D319" t="str">
        <f t="shared" si="53"/>
        <v>Décompactage</v>
      </c>
      <c r="E319" s="6" t="str">
        <f t="shared" si="53"/>
        <v>m2</v>
      </c>
      <c r="F319" s="58">
        <f>BPU!F319</f>
        <v>0</v>
      </c>
      <c r="G319" s="12">
        <v>500</v>
      </c>
      <c r="H319" s="55">
        <f t="shared" ref="H319:H320" si="54">G319*F319</f>
        <v>0</v>
      </c>
    </row>
    <row r="320" spans="2:8" x14ac:dyDescent="0.25">
      <c r="B320" s="25" t="s">
        <v>94</v>
      </c>
      <c r="C320" s="21">
        <f t="shared" si="53"/>
        <v>110</v>
      </c>
      <c r="D320" s="3" t="str">
        <f t="shared" si="53"/>
        <v>Fascine de blocage</v>
      </c>
      <c r="E320" s="7" t="str">
        <f t="shared" si="53"/>
        <v>ml</v>
      </c>
      <c r="F320" s="57">
        <f>BPU!F320</f>
        <v>0</v>
      </c>
      <c r="G320" s="8">
        <v>10</v>
      </c>
      <c r="H320" s="55">
        <f t="shared" si="54"/>
        <v>0</v>
      </c>
    </row>
    <row r="321" spans="2:8" x14ac:dyDescent="0.25">
      <c r="B321" s="17"/>
      <c r="C321" s="22"/>
      <c r="E321" s="6"/>
      <c r="F321" s="14" t="s">
        <v>3</v>
      </c>
      <c r="G321" s="9"/>
      <c r="H321" s="56">
        <f>SUM(H317:H320)</f>
        <v>0</v>
      </c>
    </row>
    <row r="322" spans="2:8" x14ac:dyDescent="0.25">
      <c r="B322" s="17"/>
      <c r="C322" s="22"/>
      <c r="E322" s="6"/>
      <c r="F322" s="14" t="s">
        <v>4</v>
      </c>
      <c r="G322" s="9"/>
      <c r="H322" s="56">
        <f>H321*1.2</f>
        <v>0</v>
      </c>
    </row>
    <row r="323" spans="2:8" x14ac:dyDescent="0.25">
      <c r="B323" s="17"/>
      <c r="C323" s="22"/>
      <c r="E323" s="6"/>
      <c r="F323" s="14"/>
      <c r="G323" s="9"/>
      <c r="H323" s="14"/>
    </row>
    <row r="324" spans="2:8" ht="18" x14ac:dyDescent="0.25">
      <c r="B324" s="17"/>
      <c r="C324" s="18" t="s">
        <v>85</v>
      </c>
      <c r="E324" s="46" t="s">
        <v>141</v>
      </c>
      <c r="F324" s="14"/>
      <c r="G324" s="9"/>
      <c r="H324" s="14"/>
    </row>
    <row r="325" spans="2:8" x14ac:dyDescent="0.25">
      <c r="B325" s="17"/>
      <c r="C325" s="20" t="s">
        <v>169</v>
      </c>
      <c r="D325" s="2" t="s">
        <v>2</v>
      </c>
      <c r="E325" s="2" t="s">
        <v>170</v>
      </c>
      <c r="F325" s="15" t="s">
        <v>0</v>
      </c>
      <c r="G325" s="10" t="s">
        <v>171</v>
      </c>
      <c r="H325" s="15" t="s">
        <v>1</v>
      </c>
    </row>
    <row r="326" spans="2:8" x14ac:dyDescent="0.25">
      <c r="B326" s="25" t="str">
        <f>RIGHT(C324,2)&amp;"-"</f>
        <v>50-</v>
      </c>
      <c r="C326" s="21">
        <f>C361</f>
        <v>101</v>
      </c>
      <c r="D326" s="3" t="str">
        <f>D361</f>
        <v>Sentier simple</v>
      </c>
      <c r="E326" s="7" t="str">
        <f>E361</f>
        <v>ml</v>
      </c>
      <c r="F326" s="55">
        <f>BPU!F326</f>
        <v>0</v>
      </c>
      <c r="G326" s="8">
        <v>50</v>
      </c>
      <c r="H326" s="55">
        <f>G326*F326</f>
        <v>0</v>
      </c>
    </row>
    <row r="327" spans="2:8" x14ac:dyDescent="0.25">
      <c r="B327" s="25" t="s">
        <v>144</v>
      </c>
      <c r="C327" s="21">
        <f>C371</f>
        <v>110</v>
      </c>
      <c r="D327" s="3" t="str">
        <f>D371</f>
        <v>Fascine de blocage</v>
      </c>
      <c r="E327" s="7" t="str">
        <f>E371</f>
        <v>ml</v>
      </c>
      <c r="F327" s="55">
        <f>BPU!F327</f>
        <v>0</v>
      </c>
      <c r="G327" s="8">
        <v>10</v>
      </c>
      <c r="H327" s="55">
        <f>G327*F327</f>
        <v>0</v>
      </c>
    </row>
    <row r="328" spans="2:8" x14ac:dyDescent="0.25">
      <c r="B328" s="17"/>
      <c r="C328" s="22"/>
      <c r="E328" s="6"/>
      <c r="F328" s="14" t="s">
        <v>3</v>
      </c>
      <c r="G328" s="9"/>
      <c r="H328" s="56">
        <f>SUM(H326:H327)</f>
        <v>0</v>
      </c>
    </row>
    <row r="329" spans="2:8" x14ac:dyDescent="0.25">
      <c r="B329" s="17"/>
      <c r="C329" s="22"/>
      <c r="E329" s="6"/>
      <c r="F329" s="14" t="s">
        <v>4</v>
      </c>
      <c r="G329" s="9"/>
      <c r="H329" s="56">
        <f>H328*1.2</f>
        <v>0</v>
      </c>
    </row>
    <row r="330" spans="2:8" x14ac:dyDescent="0.25">
      <c r="B330" s="17"/>
      <c r="C330" s="22"/>
      <c r="E330" s="6"/>
      <c r="F330" s="14"/>
      <c r="G330" s="12"/>
      <c r="H330" s="14"/>
    </row>
    <row r="331" spans="2:8" ht="18" x14ac:dyDescent="0.25">
      <c r="B331" s="17"/>
      <c r="C331" s="18" t="s">
        <v>86</v>
      </c>
      <c r="E331" s="46" t="s">
        <v>142</v>
      </c>
      <c r="F331" s="14"/>
      <c r="G331" s="9"/>
      <c r="H331" s="14"/>
    </row>
    <row r="332" spans="2:8" x14ac:dyDescent="0.25">
      <c r="B332" s="17"/>
      <c r="C332" s="20" t="s">
        <v>169</v>
      </c>
      <c r="D332" s="2" t="s">
        <v>2</v>
      </c>
      <c r="E332" s="2" t="s">
        <v>170</v>
      </c>
      <c r="F332" s="15" t="s">
        <v>0</v>
      </c>
      <c r="G332" s="10" t="s">
        <v>171</v>
      </c>
      <c r="H332" s="15" t="s">
        <v>1</v>
      </c>
    </row>
    <row r="333" spans="2:8" x14ac:dyDescent="0.25">
      <c r="B333" s="25" t="str">
        <f>RIGHT(C331,2)&amp;"-"</f>
        <v>51-</v>
      </c>
      <c r="C333" s="21">
        <f t="shared" ref="C333:E333" si="55">C380</f>
        <v>119</v>
      </c>
      <c r="D333" s="3" t="str">
        <f t="shared" si="55"/>
        <v>Protection d'arbres</v>
      </c>
      <c r="E333" s="7" t="str">
        <f t="shared" si="55"/>
        <v>u</v>
      </c>
      <c r="F333" s="55">
        <f>BPU!F333</f>
        <v>0</v>
      </c>
      <c r="G333" s="8">
        <v>5</v>
      </c>
      <c r="H333" s="55">
        <f>G333*F333</f>
        <v>0</v>
      </c>
    </row>
    <row r="334" spans="2:8" x14ac:dyDescent="0.25">
      <c r="B334" s="17"/>
      <c r="C334" s="22"/>
      <c r="E334" s="6"/>
      <c r="F334" s="14" t="s">
        <v>3</v>
      </c>
      <c r="G334" s="9"/>
      <c r="H334" s="56">
        <f>SUM(H333)</f>
        <v>0</v>
      </c>
    </row>
    <row r="335" spans="2:8" x14ac:dyDescent="0.25">
      <c r="B335" s="17"/>
      <c r="C335" s="22"/>
      <c r="E335" s="6"/>
      <c r="F335" s="14" t="s">
        <v>4</v>
      </c>
      <c r="G335" s="9"/>
      <c r="H335" s="56">
        <f>H334*1.2</f>
        <v>0</v>
      </c>
    </row>
    <row r="336" spans="2:8" x14ac:dyDescent="0.25">
      <c r="B336" s="17"/>
      <c r="C336" s="22"/>
      <c r="E336" s="6"/>
      <c r="F336" s="14"/>
      <c r="G336" s="12"/>
      <c r="H336" s="14"/>
    </row>
    <row r="337" spans="2:12" ht="18" x14ac:dyDescent="0.25">
      <c r="B337" s="17"/>
      <c r="C337" s="18" t="s">
        <v>88</v>
      </c>
      <c r="E337" s="46" t="s">
        <v>143</v>
      </c>
      <c r="F337" s="14"/>
      <c r="G337" s="9"/>
      <c r="H337" s="14"/>
    </row>
    <row r="338" spans="2:12" x14ac:dyDescent="0.25">
      <c r="B338" s="17"/>
      <c r="C338" s="20" t="s">
        <v>169</v>
      </c>
      <c r="D338" s="2" t="s">
        <v>2</v>
      </c>
      <c r="E338" s="2" t="s">
        <v>170</v>
      </c>
      <c r="F338" s="15" t="s">
        <v>0</v>
      </c>
      <c r="G338" s="10" t="s">
        <v>171</v>
      </c>
      <c r="H338" s="15" t="s">
        <v>1</v>
      </c>
    </row>
    <row r="339" spans="2:12" x14ac:dyDescent="0.25">
      <c r="B339" s="25" t="str">
        <f>RIGHT(C337,2)&amp;"-"</f>
        <v>52-</v>
      </c>
      <c r="C339" s="21">
        <f t="shared" ref="C339:E339" si="56">C362</f>
        <v>102</v>
      </c>
      <c r="D339" s="3" t="str">
        <f t="shared" si="56"/>
        <v>Assise de sentier</v>
      </c>
      <c r="E339" s="7" t="str">
        <f t="shared" si="56"/>
        <v>ml</v>
      </c>
      <c r="F339" s="55">
        <f>BPU!F339</f>
        <v>0</v>
      </c>
      <c r="G339" s="8">
        <v>190</v>
      </c>
      <c r="H339" s="55">
        <f>G339*F339</f>
        <v>0</v>
      </c>
    </row>
    <row r="340" spans="2:12" x14ac:dyDescent="0.25">
      <c r="B340" s="25" t="str">
        <f>RIGHT(C337,2)&amp;"-"</f>
        <v>52-</v>
      </c>
      <c r="C340" s="21">
        <f>C370</f>
        <v>109</v>
      </c>
      <c r="D340" s="3" t="str">
        <f>D370</f>
        <v>Décompactage</v>
      </c>
      <c r="E340" s="7" t="str">
        <f>E370</f>
        <v>m2</v>
      </c>
      <c r="F340" s="55">
        <f>BPU!F340</f>
        <v>0</v>
      </c>
      <c r="G340" s="8">
        <v>20</v>
      </c>
      <c r="H340" s="55">
        <f t="shared" ref="H340:H347" si="57">G340*F340</f>
        <v>0</v>
      </c>
    </row>
    <row r="341" spans="2:12" x14ac:dyDescent="0.25">
      <c r="B341" s="25" t="str">
        <f>RIGHT(C337,2)&amp;"-"</f>
        <v>52-</v>
      </c>
      <c r="C341" s="21" t="str">
        <f t="shared" ref="C341:E343" si="58">C367</f>
        <v>107a</v>
      </c>
      <c r="D341" s="3" t="str">
        <f t="shared" si="58"/>
        <v>Dépose de mobilier - Tables</v>
      </c>
      <c r="E341" s="7" t="str">
        <f t="shared" si="58"/>
        <v>u</v>
      </c>
      <c r="F341" s="55">
        <f>BPU!F341</f>
        <v>0</v>
      </c>
      <c r="G341" s="8">
        <v>2</v>
      </c>
      <c r="H341" s="55">
        <f t="shared" si="57"/>
        <v>0</v>
      </c>
    </row>
    <row r="342" spans="2:12" x14ac:dyDescent="0.25">
      <c r="B342" s="25" t="s">
        <v>89</v>
      </c>
      <c r="C342" s="21" t="str">
        <f t="shared" si="58"/>
        <v>107b</v>
      </c>
      <c r="D342" s="3" t="str">
        <f t="shared" si="58"/>
        <v>Dépose de mobilier - Poubelles</v>
      </c>
      <c r="E342" s="7" t="str">
        <f t="shared" si="58"/>
        <v>u</v>
      </c>
      <c r="F342" s="55">
        <f>BPU!F342</f>
        <v>0</v>
      </c>
      <c r="G342" s="8">
        <v>1</v>
      </c>
      <c r="H342" s="55">
        <f t="shared" si="57"/>
        <v>0</v>
      </c>
    </row>
    <row r="343" spans="2:12" x14ac:dyDescent="0.25">
      <c r="B343" s="25" t="s">
        <v>89</v>
      </c>
      <c r="C343" s="21">
        <f t="shared" si="58"/>
        <v>108</v>
      </c>
      <c r="D343" s="3" t="str">
        <f t="shared" si="58"/>
        <v>Nettoyage</v>
      </c>
      <c r="E343" s="7" t="str">
        <f t="shared" si="58"/>
        <v>m2</v>
      </c>
      <c r="F343" s="55">
        <f>BPU!F343</f>
        <v>0</v>
      </c>
      <c r="G343" s="8">
        <v>20</v>
      </c>
      <c r="H343" s="55">
        <f t="shared" si="57"/>
        <v>0</v>
      </c>
    </row>
    <row r="344" spans="2:12" x14ac:dyDescent="0.25">
      <c r="B344" s="25" t="str">
        <f>RIGHT(C337,2)&amp;"-"</f>
        <v>52-</v>
      </c>
      <c r="C344" s="21">
        <f t="shared" ref="C344:E346" si="59">C371</f>
        <v>110</v>
      </c>
      <c r="D344" s="3" t="str">
        <f t="shared" si="59"/>
        <v>Fascine de blocage</v>
      </c>
      <c r="E344" s="7" t="str">
        <f t="shared" si="59"/>
        <v>ml</v>
      </c>
      <c r="F344" s="55">
        <f>BPU!F344</f>
        <v>0</v>
      </c>
      <c r="G344" s="8">
        <v>20</v>
      </c>
      <c r="H344" s="55">
        <f t="shared" si="57"/>
        <v>0</v>
      </c>
    </row>
    <row r="345" spans="2:12" x14ac:dyDescent="0.25">
      <c r="B345" s="25" t="str">
        <f>RIGHT(C337,2)&amp;"-"</f>
        <v>52-</v>
      </c>
      <c r="C345" s="21">
        <f t="shared" si="59"/>
        <v>111</v>
      </c>
      <c r="D345" s="3" t="str">
        <f>D372</f>
        <v>Déblais - remblais, nivellement</v>
      </c>
      <c r="E345" s="7" t="str">
        <f t="shared" si="59"/>
        <v>m3</v>
      </c>
      <c r="F345" s="55">
        <f>BPU!F345</f>
        <v>0</v>
      </c>
      <c r="G345" s="8">
        <v>5</v>
      </c>
      <c r="H345" s="55">
        <f t="shared" si="57"/>
        <v>0</v>
      </c>
    </row>
    <row r="346" spans="2:12" x14ac:dyDescent="0.25">
      <c r="B346" s="25" t="s">
        <v>89</v>
      </c>
      <c r="C346" s="21">
        <f t="shared" si="59"/>
        <v>112</v>
      </c>
      <c r="D346" s="3" t="str">
        <f t="shared" si="59"/>
        <v>Remblais, nivellement de merlon</v>
      </c>
      <c r="E346" s="7" t="str">
        <f t="shared" si="59"/>
        <v>m3</v>
      </c>
      <c r="F346" s="55">
        <f>BPU!F346</f>
        <v>0</v>
      </c>
      <c r="G346" s="8">
        <v>30</v>
      </c>
      <c r="H346" s="55">
        <f t="shared" si="57"/>
        <v>0</v>
      </c>
    </row>
    <row r="347" spans="2:12" x14ac:dyDescent="0.25">
      <c r="B347" s="25" t="str">
        <f>RIGHT(C337,2)&amp;"-"</f>
        <v>52-</v>
      </c>
      <c r="C347" s="21">
        <f>C374</f>
        <v>113</v>
      </c>
      <c r="D347" s="3" t="str">
        <f>D374</f>
        <v>Sol stabilisé chemin carrosable</v>
      </c>
      <c r="E347" s="7" t="str">
        <f>E374</f>
        <v>m2</v>
      </c>
      <c r="F347" s="55">
        <f>BPU!F347</f>
        <v>0</v>
      </c>
      <c r="G347" s="8">
        <v>315</v>
      </c>
      <c r="H347" s="55">
        <f t="shared" si="57"/>
        <v>0</v>
      </c>
    </row>
    <row r="348" spans="2:12" x14ac:dyDescent="0.25">
      <c r="B348" s="17"/>
      <c r="C348" s="22"/>
      <c r="E348" s="6"/>
      <c r="F348" s="14" t="s">
        <v>3</v>
      </c>
      <c r="G348" s="9"/>
      <c r="H348" s="56">
        <f>SUM(H339:H347)</f>
        <v>0</v>
      </c>
    </row>
    <row r="349" spans="2:12" x14ac:dyDescent="0.25">
      <c r="B349" s="17"/>
      <c r="C349" s="22"/>
      <c r="E349" s="6"/>
      <c r="F349" s="14" t="s">
        <v>4</v>
      </c>
      <c r="G349" s="9"/>
      <c r="H349" s="56">
        <f>H348*1.2</f>
        <v>0</v>
      </c>
    </row>
    <row r="350" spans="2:12" x14ac:dyDescent="0.25">
      <c r="B350" s="17"/>
      <c r="C350" s="22"/>
      <c r="E350" s="6"/>
      <c r="F350" s="14"/>
      <c r="G350" s="9"/>
      <c r="H350" s="14"/>
    </row>
    <row r="351" spans="2:12" x14ac:dyDescent="0.25">
      <c r="B351" s="28"/>
      <c r="C351" s="29"/>
      <c r="D351" s="13"/>
      <c r="E351" s="30"/>
      <c r="F351" s="31"/>
      <c r="G351" s="32"/>
      <c r="H351" s="31"/>
      <c r="I351" s="13"/>
    </row>
    <row r="352" spans="2:12" x14ac:dyDescent="0.25">
      <c r="B352" s="17"/>
      <c r="C352" s="22"/>
      <c r="E352" s="6"/>
      <c r="F352" s="14"/>
      <c r="G352" s="9"/>
      <c r="H352" s="14"/>
      <c r="L352" s="36"/>
    </row>
    <row r="353" spans="2:12" ht="18" x14ac:dyDescent="0.25">
      <c r="B353" s="23"/>
      <c r="C353" s="33" t="s">
        <v>3</v>
      </c>
      <c r="D353" s="3"/>
      <c r="E353" s="7"/>
      <c r="F353" s="16"/>
      <c r="G353" s="8"/>
      <c r="H353" s="61">
        <f>H348+H328+H312+H305+H298+H291+H283+H276+H270+H264+H257+H250+H244+H238+H231+H213+H206+H199+H192+H186+H179+H171+H164+H157+H150+H141+H135+H127+H120+H113+H107+H99+H93+H86+H80+H74+H68+H62+H56+H49+H43+H36+H29+H22+H16+H334+H321+H225+H219</f>
        <v>0</v>
      </c>
      <c r="I353" s="3"/>
      <c r="L353" s="36"/>
    </row>
    <row r="354" spans="2:12" ht="18" x14ac:dyDescent="0.25">
      <c r="B354" s="23"/>
      <c r="C354" s="33" t="s">
        <v>4</v>
      </c>
      <c r="D354" s="3"/>
      <c r="E354" s="7"/>
      <c r="F354" s="16"/>
      <c r="G354" s="8"/>
      <c r="H354" s="61">
        <f>H353*1.2</f>
        <v>0</v>
      </c>
      <c r="I354" s="3"/>
    </row>
    <row r="355" spans="2:12" x14ac:dyDescent="0.25">
      <c r="B355" s="17"/>
      <c r="C355" s="22"/>
      <c r="E355" s="6"/>
      <c r="F355" s="14"/>
      <c r="G355" s="9"/>
      <c r="H355" s="14"/>
    </row>
    <row r="356" spans="2:12" x14ac:dyDescent="0.25">
      <c r="B356" s="28"/>
      <c r="C356" s="29"/>
      <c r="D356" s="13"/>
      <c r="E356" s="30"/>
      <c r="F356" s="31"/>
      <c r="G356" s="32"/>
      <c r="H356" s="31"/>
      <c r="I356" s="13"/>
    </row>
    <row r="357" spans="2:12" x14ac:dyDescent="0.25">
      <c r="B357" s="42"/>
      <c r="C357" s="37"/>
      <c r="D357" s="38"/>
      <c r="E357" s="39"/>
      <c r="F357" s="40"/>
      <c r="G357" s="41"/>
      <c r="H357" s="40"/>
      <c r="I357" s="38"/>
    </row>
    <row r="358" spans="2:12" ht="18" x14ac:dyDescent="0.25">
      <c r="B358" s="17"/>
      <c r="C358" s="18" t="s">
        <v>87</v>
      </c>
      <c r="E358" s="6"/>
      <c r="F358" s="14"/>
      <c r="G358" s="9"/>
      <c r="H358" s="14"/>
    </row>
    <row r="359" spans="2:12" x14ac:dyDescent="0.25">
      <c r="B359" s="17"/>
      <c r="C359" s="20" t="s">
        <v>169</v>
      </c>
      <c r="D359" s="2" t="s">
        <v>2</v>
      </c>
      <c r="E359" s="2" t="s">
        <v>170</v>
      </c>
      <c r="F359" s="15"/>
      <c r="G359" s="34"/>
      <c r="H359" s="15"/>
      <c r="I359" s="15"/>
    </row>
    <row r="360" spans="2:12" ht="15.75" x14ac:dyDescent="0.25">
      <c r="B360" s="17"/>
      <c r="C360" s="19" t="s">
        <v>162</v>
      </c>
      <c r="D360" s="2"/>
      <c r="E360" s="2"/>
      <c r="F360" s="15"/>
      <c r="G360" s="34"/>
      <c r="H360" s="15"/>
      <c r="I360" s="15"/>
    </row>
    <row r="361" spans="2:12" ht="16.5" x14ac:dyDescent="0.25">
      <c r="B361" s="17"/>
      <c r="C361" s="5">
        <v>101</v>
      </c>
      <c r="D361" s="3" t="s">
        <v>146</v>
      </c>
      <c r="E361" s="7" t="s">
        <v>9</v>
      </c>
      <c r="F361" s="52"/>
      <c r="G361" s="35"/>
      <c r="H361" s="14"/>
    </row>
    <row r="362" spans="2:12" x14ac:dyDescent="0.25">
      <c r="B362" s="17"/>
      <c r="C362" s="5">
        <v>102</v>
      </c>
      <c r="D362" s="3" t="s">
        <v>147</v>
      </c>
      <c r="E362" s="7" t="s">
        <v>9</v>
      </c>
      <c r="F362" s="52"/>
      <c r="G362" s="12"/>
      <c r="H362" s="14"/>
    </row>
    <row r="363" spans="2:12" x14ac:dyDescent="0.25">
      <c r="B363" s="17"/>
      <c r="C363" s="5">
        <v>103</v>
      </c>
      <c r="D363" s="3" t="s">
        <v>148</v>
      </c>
      <c r="E363" s="7" t="s">
        <v>10</v>
      </c>
      <c r="F363" s="52"/>
      <c r="G363" s="12"/>
      <c r="H363" s="14"/>
    </row>
    <row r="364" spans="2:12" x14ac:dyDescent="0.25">
      <c r="B364" s="17"/>
      <c r="C364" s="5">
        <v>104</v>
      </c>
      <c r="D364" s="3" t="s">
        <v>91</v>
      </c>
      <c r="E364" s="7" t="s">
        <v>10</v>
      </c>
      <c r="F364" s="52"/>
      <c r="G364" s="12"/>
      <c r="H364" s="14"/>
    </row>
    <row r="365" spans="2:12" x14ac:dyDescent="0.25">
      <c r="B365" s="17"/>
      <c r="C365" s="5">
        <v>105</v>
      </c>
      <c r="D365" s="3" t="s">
        <v>8</v>
      </c>
      <c r="E365" s="7" t="s">
        <v>11</v>
      </c>
      <c r="F365" s="52"/>
      <c r="G365" s="12"/>
      <c r="H365" s="14"/>
    </row>
    <row r="366" spans="2:12" x14ac:dyDescent="0.25">
      <c r="B366" s="17"/>
      <c r="C366" s="5">
        <v>106</v>
      </c>
      <c r="D366" s="3" t="s">
        <v>149</v>
      </c>
      <c r="E366" s="7" t="s">
        <v>11</v>
      </c>
      <c r="F366" s="52"/>
      <c r="G366" s="12"/>
      <c r="H366" s="14"/>
    </row>
    <row r="367" spans="2:12" x14ac:dyDescent="0.25">
      <c r="B367" s="17"/>
      <c r="C367" s="5" t="s">
        <v>156</v>
      </c>
      <c r="D367" s="3" t="s">
        <v>157</v>
      </c>
      <c r="E367" s="7" t="s">
        <v>10</v>
      </c>
      <c r="F367" s="52"/>
      <c r="G367" s="12"/>
      <c r="H367" s="14"/>
    </row>
    <row r="368" spans="2:12" x14ac:dyDescent="0.25">
      <c r="B368" s="17"/>
      <c r="C368" s="5" t="s">
        <v>159</v>
      </c>
      <c r="D368" s="3" t="s">
        <v>158</v>
      </c>
      <c r="E368" s="7" t="s">
        <v>10</v>
      </c>
      <c r="F368" s="52"/>
      <c r="G368" s="12"/>
      <c r="H368" s="14"/>
    </row>
    <row r="369" spans="2:8" x14ac:dyDescent="0.25">
      <c r="B369" s="17"/>
      <c r="C369" s="5">
        <v>108</v>
      </c>
      <c r="D369" s="3" t="s">
        <v>150</v>
      </c>
      <c r="E369" s="7" t="s">
        <v>11</v>
      </c>
      <c r="F369" s="52"/>
      <c r="G369" s="12"/>
      <c r="H369" s="14"/>
    </row>
    <row r="370" spans="2:8" x14ac:dyDescent="0.25">
      <c r="B370" s="17"/>
      <c r="C370" s="5">
        <v>109</v>
      </c>
      <c r="D370" s="3" t="s">
        <v>6</v>
      </c>
      <c r="E370" s="7" t="s">
        <v>11</v>
      </c>
      <c r="F370" s="52"/>
      <c r="G370" s="12"/>
      <c r="H370" s="14"/>
    </row>
    <row r="371" spans="2:8" x14ac:dyDescent="0.25">
      <c r="B371" s="17"/>
      <c r="C371" s="5">
        <v>110</v>
      </c>
      <c r="D371" s="3" t="s">
        <v>151</v>
      </c>
      <c r="E371" s="7" t="s">
        <v>9</v>
      </c>
      <c r="F371" s="52"/>
      <c r="G371" s="12"/>
      <c r="H371" s="14"/>
    </row>
    <row r="372" spans="2:8" x14ac:dyDescent="0.25">
      <c r="B372" s="17"/>
      <c r="C372" s="5">
        <v>111</v>
      </c>
      <c r="D372" s="3" t="s">
        <v>153</v>
      </c>
      <c r="E372" s="7" t="s">
        <v>12</v>
      </c>
      <c r="F372" s="52"/>
      <c r="G372" s="12"/>
      <c r="H372" s="14"/>
    </row>
    <row r="373" spans="2:8" x14ac:dyDescent="0.25">
      <c r="B373" s="17"/>
      <c r="C373" s="5">
        <v>112</v>
      </c>
      <c r="D373" s="3" t="s">
        <v>152</v>
      </c>
      <c r="E373" s="7" t="s">
        <v>12</v>
      </c>
      <c r="F373" s="52"/>
      <c r="G373" s="12"/>
      <c r="H373" s="14"/>
    </row>
    <row r="374" spans="2:8" x14ac:dyDescent="0.25">
      <c r="B374" s="17"/>
      <c r="C374" s="5">
        <v>113</v>
      </c>
      <c r="D374" s="3" t="s">
        <v>154</v>
      </c>
      <c r="E374" s="7" t="s">
        <v>11</v>
      </c>
      <c r="F374" s="52"/>
      <c r="G374" s="12"/>
      <c r="H374" s="14"/>
    </row>
    <row r="375" spans="2:8" x14ac:dyDescent="0.25">
      <c r="B375" s="17"/>
      <c r="C375" s="5">
        <v>114</v>
      </c>
      <c r="D375" s="3" t="s">
        <v>22</v>
      </c>
      <c r="E375" s="7" t="s">
        <v>11</v>
      </c>
      <c r="F375" s="52"/>
      <c r="G375" s="12"/>
      <c r="H375" s="14"/>
    </row>
    <row r="376" spans="2:8" x14ac:dyDescent="0.25">
      <c r="B376" s="17"/>
      <c r="C376" s="5">
        <v>115</v>
      </c>
      <c r="D376" s="3" t="s">
        <v>155</v>
      </c>
      <c r="E376" s="7" t="s">
        <v>10</v>
      </c>
      <c r="F376" s="52"/>
      <c r="G376" s="12"/>
      <c r="H376" s="14"/>
    </row>
    <row r="377" spans="2:8" x14ac:dyDescent="0.25">
      <c r="B377" s="17"/>
      <c r="C377" s="5">
        <v>116</v>
      </c>
      <c r="D377" s="3" t="s">
        <v>7</v>
      </c>
      <c r="E377" s="7" t="s">
        <v>9</v>
      </c>
      <c r="F377" s="52"/>
      <c r="G377" s="12"/>
      <c r="H377" s="14"/>
    </row>
    <row r="378" spans="2:8" x14ac:dyDescent="0.25">
      <c r="B378" s="17"/>
      <c r="C378" s="5">
        <v>117</v>
      </c>
      <c r="D378" s="3" t="s">
        <v>160</v>
      </c>
      <c r="E378" s="7" t="s">
        <v>12</v>
      </c>
      <c r="F378" s="52"/>
      <c r="G378" s="12"/>
      <c r="H378" s="14"/>
    </row>
    <row r="379" spans="2:8" x14ac:dyDescent="0.25">
      <c r="B379" s="17"/>
      <c r="C379" s="5">
        <v>118</v>
      </c>
      <c r="D379" s="3" t="s">
        <v>145</v>
      </c>
      <c r="E379" s="7" t="s">
        <v>10</v>
      </c>
      <c r="F379" s="52"/>
      <c r="G379" s="12"/>
      <c r="H379" s="14"/>
    </row>
    <row r="380" spans="2:8" x14ac:dyDescent="0.25">
      <c r="B380" s="17"/>
      <c r="C380" s="5">
        <v>119</v>
      </c>
      <c r="D380" s="3" t="s">
        <v>161</v>
      </c>
      <c r="E380" s="7" t="s">
        <v>10</v>
      </c>
      <c r="F380" s="52"/>
      <c r="G380" s="12"/>
      <c r="H380" s="14"/>
    </row>
    <row r="381" spans="2:8" x14ac:dyDescent="0.25">
      <c r="B381" s="17"/>
      <c r="C381" s="5">
        <v>120</v>
      </c>
      <c r="D381" s="3" t="s">
        <v>164</v>
      </c>
      <c r="E381" s="7" t="s">
        <v>9</v>
      </c>
      <c r="F381" s="52"/>
      <c r="G381" s="12"/>
      <c r="H381" s="1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DQE</vt:lpstr>
      <vt:lpstr>BPU!Zone_d_impression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Wieland Bosma</dc:creator>
  <cp:lastModifiedBy>RAVELAUD Marion</cp:lastModifiedBy>
  <cp:lastPrinted>2025-10-08T11:15:02Z</cp:lastPrinted>
  <dcterms:created xsi:type="dcterms:W3CDTF">2025-03-04T10:59:23Z</dcterms:created>
  <dcterms:modified xsi:type="dcterms:W3CDTF">2025-10-21T09:53:49Z</dcterms:modified>
</cp:coreProperties>
</file>